
<file path=[Content_Types].xml><?xml version="1.0" encoding="utf-8"?>
<Types xmlns="http://schemas.openxmlformats.org/package/2006/content-types">
  <Default Extension="bin" ContentType="application/vnd.openxmlformats-officedocument.spreadsheetml.printerSettings"/>
  <Default Extension="data" ContentType="application/binary"/>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Data/itemProps1.xml" ContentType="application/vnd.ms-excel.customDataProperti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showInkAnnotation="0" codeName="DieseArbeitsmappe" defaultThemeVersion="124226"/>
  <xr:revisionPtr revIDLastSave="33" documentId="8_{24B53F98-9CC4-496F-B1C1-39A3AC988961}" xr6:coauthVersionLast="47" xr6:coauthVersionMax="47" xr10:uidLastSave="{5C9330AD-C69E-4DC9-92C5-686B7F35A843}"/>
  <bookViews>
    <workbookView xWindow="-120" yWindow="-120" windowWidth="29040" windowHeight="15720" tabRatio="599" xr2:uid="{00000000-000D-0000-FFFF-FFFF00000000}"/>
  </bookViews>
  <sheets>
    <sheet name="Cockpit" sheetId="3" r:id="rId1"/>
    <sheet name="B) General Information" sheetId="1" r:id="rId2"/>
    <sheet name="C) Range of Performance" sheetId="21" r:id="rId3"/>
    <sheet name="I) Languages" sheetId="24" r:id="rId4"/>
  </sheets>
  <definedNames>
    <definedName name="_xlnm.Print_Area" localSheetId="0">Cockpit!$A$1:$H$19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4" i="21" l="1"/>
  <c r="B75" i="21"/>
  <c r="B76" i="21"/>
  <c r="B73" i="21"/>
  <c r="B72" i="21"/>
  <c r="D154" i="24"/>
  <c r="A44" i="1"/>
  <c r="B69" i="21"/>
  <c r="B70" i="21"/>
  <c r="B68" i="21"/>
  <c r="G67" i="21"/>
  <c r="A28" i="1"/>
  <c r="D140" i="24" l="1"/>
  <c r="A48" i="1" l="1"/>
  <c r="B31" i="21"/>
  <c r="B66" i="21"/>
  <c r="B67" i="21"/>
  <c r="B65" i="21"/>
  <c r="B62" i="21"/>
  <c r="B60" i="21"/>
  <c r="B58" i="21"/>
  <c r="B55" i="21"/>
  <c r="B54" i="21"/>
  <c r="B51" i="21"/>
  <c r="B49" i="21"/>
  <c r="B47" i="21"/>
  <c r="B46" i="21"/>
  <c r="B43" i="21"/>
  <c r="B42" i="21"/>
  <c r="B41" i="21"/>
  <c r="B38" i="21"/>
  <c r="J36" i="21"/>
  <c r="I36" i="21"/>
  <c r="F36" i="21"/>
  <c r="E36" i="21"/>
  <c r="B36" i="21"/>
  <c r="B35" i="21"/>
  <c r="B33" i="21"/>
  <c r="B32" i="21"/>
  <c r="B30" i="21"/>
  <c r="B29" i="21"/>
  <c r="B28" i="21"/>
  <c r="E27" i="21"/>
  <c r="D27" i="21"/>
  <c r="B27" i="21"/>
  <c r="B26" i="21"/>
  <c r="B23" i="21"/>
  <c r="A45" i="1"/>
  <c r="A46" i="1"/>
  <c r="A43" i="1"/>
  <c r="A42" i="1"/>
  <c r="A20" i="1"/>
  <c r="G7" i="1"/>
  <c r="G6" i="1"/>
  <c r="B14" i="21" l="1"/>
  <c r="A7" i="1" l="1"/>
  <c r="A6" i="1"/>
  <c r="D222" i="24" l="1"/>
  <c r="C222" i="24"/>
  <c r="B222" i="24"/>
  <c r="D215" i="24"/>
  <c r="C215" i="24"/>
  <c r="B215" i="24"/>
  <c r="D203" i="24"/>
  <c r="C203" i="24"/>
  <c r="B203" i="24"/>
  <c r="D194" i="24"/>
  <c r="C194" i="24"/>
  <c r="B194" i="24"/>
  <c r="D181" i="24"/>
  <c r="C181" i="24"/>
  <c r="B181" i="24"/>
  <c r="B12" i="3"/>
  <c r="B8" i="21" l="1"/>
  <c r="A31" i="1"/>
  <c r="D171" i="24" l="1"/>
  <c r="C171" i="24"/>
  <c r="B171" i="24"/>
  <c r="C154" i="24" l="1"/>
  <c r="B154" i="24"/>
  <c r="D146" i="24"/>
  <c r="C146" i="24"/>
  <c r="B146" i="24"/>
  <c r="C140" i="24"/>
  <c r="B140" i="24"/>
  <c r="D136" i="24"/>
  <c r="C136" i="24"/>
  <c r="B136" i="24"/>
  <c r="D118" i="24"/>
  <c r="C118" i="24"/>
  <c r="B118" i="24"/>
  <c r="F11" i="3" l="1"/>
  <c r="A17" i="1"/>
  <c r="F10" i="3"/>
  <c r="F28" i="21"/>
  <c r="F27" i="21"/>
  <c r="B20" i="21"/>
  <c r="B17" i="21"/>
  <c r="B11" i="21"/>
  <c r="B5" i="21"/>
  <c r="A50" i="1"/>
  <c r="A40" i="1" l="1"/>
  <c r="A39" i="1"/>
  <c r="A38" i="1"/>
  <c r="A37" i="1"/>
  <c r="A36" i="1"/>
  <c r="A35" i="1"/>
  <c r="A33" i="1"/>
  <c r="A32" i="1"/>
  <c r="A30" i="1"/>
  <c r="A29" i="1"/>
  <c r="A25" i="1"/>
  <c r="A26" i="1"/>
  <c r="A24" i="1"/>
  <c r="A23" i="1"/>
  <c r="A22" i="1"/>
  <c r="B22" i="1"/>
  <c r="B17" i="1"/>
  <c r="A16" i="1"/>
  <c r="A14" i="1"/>
  <c r="A13" i="1"/>
  <c r="A12" i="1"/>
  <c r="A11" i="1"/>
  <c r="A10" i="1"/>
  <c r="A9" i="1"/>
  <c r="G5" i="1"/>
  <c r="A5" i="1"/>
  <c r="G8" i="3" l="1"/>
  <c r="B1" i="24" s="1"/>
  <c r="G6" i="3" l="1"/>
  <c r="C1" i="21" s="1"/>
  <c r="G4" i="3"/>
  <c r="B1" i="1" s="1"/>
  <c r="H10" i="3"/>
  <c r="H8" i="3"/>
  <c r="H6" i="3"/>
  <c r="H4" i="3"/>
  <c r="H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7" authorId="0" shapeId="0" xr:uid="{00000000-0006-0000-0200-000001000000}">
      <text>
        <r>
          <rPr>
            <b/>
            <sz val="9"/>
            <color indexed="81"/>
            <rFont val="Segoe UI"/>
            <family val="2"/>
          </rPr>
          <t>Please insert a link to the attached organizational-chart-file! (Insert - Link - Choose file)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iese Verbindung wird von Excel für die Kommunikation zwischen der Arbeitsmappe und eingebetteten PowerPivot-Daten verwendet und sollte nicht manuell bearbeitet oder gelöscht werden." type="5" refreshedVersion="0" background="1">
    <dbPr connection="Provider=MSOLAP.5;Persist Security Info=True;Initial Catalog=Microsoft_SQLServer_AnalysisServices;Data Source=$Embedded$;MDX Compatibility=1;Safety Options=2;ConnectTo=11.0;MDX Missing Member Mode=Error;Optimize Response=3;Cell Error Mode=TextValue" command="Model" commandType="1"/>
    <olapPr sendLocale="1" rowDrillCount="1000"/>
    <extLst>
      <ext xmlns:x14="http://schemas.microsoft.com/office/spreadsheetml/2009/9/main" uri="{D79990A0-CA42-45e3-83F4-45C500A0EAA5}">
        <x14:connection culture="" embeddedDataId="Microsoft_SQLServer_AnalysisServices"/>
      </ext>
    </extLst>
  </connection>
</connections>
</file>

<file path=xl/sharedStrings.xml><?xml version="1.0" encoding="utf-8"?>
<sst xmlns="http://schemas.openxmlformats.org/spreadsheetml/2006/main" count="789" uniqueCount="746">
  <si>
    <t>Cockpit</t>
  </si>
  <si>
    <t>A)</t>
  </si>
  <si>
    <t>B)</t>
  </si>
  <si>
    <t>C)</t>
  </si>
  <si>
    <t>D)</t>
  </si>
  <si>
    <t>E)</t>
  </si>
  <si>
    <t>F)</t>
  </si>
  <si>
    <t>G)</t>
  </si>
  <si>
    <t>H)</t>
  </si>
  <si>
    <t>I)</t>
  </si>
  <si>
    <t>Sprache - Lingua - Language</t>
  </si>
  <si>
    <t>Deutsch</t>
  </si>
  <si>
    <t>Tel.</t>
  </si>
  <si>
    <t>E-Mail</t>
  </si>
  <si>
    <t>1.</t>
  </si>
  <si>
    <t>2.</t>
  </si>
  <si>
    <t>3.</t>
  </si>
  <si>
    <t>4.</t>
  </si>
  <si>
    <t>5.</t>
  </si>
  <si>
    <t>6.</t>
  </si>
  <si>
    <t>7.</t>
  </si>
  <si>
    <t>8.</t>
  </si>
  <si>
    <t>9.</t>
  </si>
  <si>
    <t>10.</t>
  </si>
  <si>
    <t>11.</t>
  </si>
  <si>
    <t>ERP</t>
  </si>
  <si>
    <t>12.</t>
  </si>
  <si>
    <t>13.</t>
  </si>
  <si>
    <t>14.</t>
  </si>
  <si>
    <t>15.</t>
  </si>
  <si>
    <t>16.</t>
  </si>
  <si>
    <t>1.1</t>
  </si>
  <si>
    <t>1.2</t>
  </si>
  <si>
    <t>1.3</t>
  </si>
  <si>
    <t>1.4</t>
  </si>
  <si>
    <t>1.5</t>
  </si>
  <si>
    <t>1.6</t>
  </si>
  <si>
    <t>1.7</t>
  </si>
  <si>
    <t>1.8</t>
  </si>
  <si>
    <t>1.9</t>
  </si>
  <si>
    <t>1.10</t>
  </si>
  <si>
    <t>1.11</t>
  </si>
  <si>
    <t>1.12</t>
  </si>
  <si>
    <t>1.13</t>
  </si>
  <si>
    <t>1.14</t>
  </si>
  <si>
    <t>1.15</t>
  </si>
  <si>
    <t>1.16</t>
  </si>
  <si>
    <t>1.17</t>
  </si>
  <si>
    <t>2.1</t>
  </si>
  <si>
    <t>2.2</t>
  </si>
  <si>
    <t>2.3</t>
  </si>
  <si>
    <t>3.1</t>
  </si>
  <si>
    <t>3.2</t>
  </si>
  <si>
    <t>3.3</t>
  </si>
  <si>
    <t>3.4</t>
  </si>
  <si>
    <t>3.5</t>
  </si>
  <si>
    <t>4.1</t>
  </si>
  <si>
    <t>4.2</t>
  </si>
  <si>
    <t>4.3</t>
  </si>
  <si>
    <t>4.4</t>
  </si>
  <si>
    <t>4.5</t>
  </si>
  <si>
    <t>4.6</t>
  </si>
  <si>
    <t>4.7</t>
  </si>
  <si>
    <t>5.1</t>
  </si>
  <si>
    <t>5.2</t>
  </si>
  <si>
    <t>5.3</t>
  </si>
  <si>
    <t>5.4</t>
  </si>
  <si>
    <t>5.5</t>
  </si>
  <si>
    <t>5.6</t>
  </si>
  <si>
    <t>5.7</t>
  </si>
  <si>
    <t>5.8</t>
  </si>
  <si>
    <t>5.9</t>
  </si>
  <si>
    <t>5.10</t>
  </si>
  <si>
    <t>5.11</t>
  </si>
  <si>
    <t>5.12</t>
  </si>
  <si>
    <t>5.13</t>
  </si>
  <si>
    <t>5.14</t>
  </si>
  <si>
    <t>5.15</t>
  </si>
  <si>
    <t>5.16</t>
  </si>
  <si>
    <t>6.1</t>
  </si>
  <si>
    <t>6.2</t>
  </si>
  <si>
    <t>6.3</t>
  </si>
  <si>
    <t>6.4</t>
  </si>
  <si>
    <t>6.5</t>
  </si>
  <si>
    <t>6.6</t>
  </si>
  <si>
    <t>6.7</t>
  </si>
  <si>
    <t>6.8</t>
  </si>
  <si>
    <t>6.9</t>
  </si>
  <si>
    <t>7.1</t>
  </si>
  <si>
    <t>7.2</t>
  </si>
  <si>
    <t>7.3</t>
  </si>
  <si>
    <t>7.4</t>
  </si>
  <si>
    <t>7.5</t>
  </si>
  <si>
    <t>7.6</t>
  </si>
  <si>
    <t>7.7</t>
  </si>
  <si>
    <t>7.8</t>
  </si>
  <si>
    <t>7.9</t>
  </si>
  <si>
    <t>7.10</t>
  </si>
  <si>
    <t>7.11</t>
  </si>
  <si>
    <t>7.12</t>
  </si>
  <si>
    <t>8.1</t>
  </si>
  <si>
    <t>8.2</t>
  </si>
  <si>
    <t>8.3</t>
  </si>
  <si>
    <t>8.4</t>
  </si>
  <si>
    <t>8.5</t>
  </si>
  <si>
    <t>8.6</t>
  </si>
  <si>
    <t>8.7</t>
  </si>
  <si>
    <t>8.8</t>
  </si>
  <si>
    <t>9.1</t>
  </si>
  <si>
    <t>9.2</t>
  </si>
  <si>
    <t>9.3</t>
  </si>
  <si>
    <t>9.4</t>
  </si>
  <si>
    <t>9.5</t>
  </si>
  <si>
    <t>9.6</t>
  </si>
  <si>
    <t>9.7</t>
  </si>
  <si>
    <t>9.8</t>
  </si>
  <si>
    <t>9.9</t>
  </si>
  <si>
    <t>9.10</t>
  </si>
  <si>
    <t>9.11</t>
  </si>
  <si>
    <t>10.1</t>
  </si>
  <si>
    <t>10.2</t>
  </si>
  <si>
    <t>10.3</t>
  </si>
  <si>
    <t>10.4</t>
  </si>
  <si>
    <t>10.5</t>
  </si>
  <si>
    <t>10.6</t>
  </si>
  <si>
    <t>11.1</t>
  </si>
  <si>
    <t>11.2</t>
  </si>
  <si>
    <t>11.3</t>
  </si>
  <si>
    <t>11.4</t>
  </si>
  <si>
    <t>11.5</t>
  </si>
  <si>
    <t>Languages</t>
  </si>
  <si>
    <t>Italiano</t>
  </si>
  <si>
    <t>English</t>
  </si>
  <si>
    <t>Titles</t>
  </si>
  <si>
    <t>Überschriften</t>
  </si>
  <si>
    <t>Titoli</t>
  </si>
  <si>
    <t>Audit-Report</t>
  </si>
  <si>
    <t>Report audit</t>
  </si>
  <si>
    <t>Summary</t>
  </si>
  <si>
    <t>Zusammenfassung</t>
  </si>
  <si>
    <t>Sintesi</t>
  </si>
  <si>
    <t>General Information</t>
  </si>
  <si>
    <t>Allgemeine Informationen</t>
  </si>
  <si>
    <t>Informazioni generali</t>
  </si>
  <si>
    <t>Range of Performance</t>
  </si>
  <si>
    <t>Leistungsspektrum</t>
  </si>
  <si>
    <t>Gamma di performance</t>
  </si>
  <si>
    <t>Supplier performance</t>
  </si>
  <si>
    <t>TQM-Leistung</t>
  </si>
  <si>
    <t xml:space="preserve">Valutazione fornitore </t>
  </si>
  <si>
    <t>Risk Analysis</t>
  </si>
  <si>
    <t>Risikoanalyse</t>
  </si>
  <si>
    <t>Analisi di rischio</t>
  </si>
  <si>
    <t>Audit action list</t>
  </si>
  <si>
    <t>Audit-Aktionsliste</t>
  </si>
  <si>
    <t>Piano d'azione audit</t>
  </si>
  <si>
    <t>Worksheet for audit team</t>
  </si>
  <si>
    <t>Arbeitsblatt für das Audit-Team</t>
  </si>
  <si>
    <t>Foglio di lavoro per il gruppo di audit</t>
  </si>
  <si>
    <t>History of revisions</t>
  </si>
  <si>
    <t>Revisionshistorie</t>
  </si>
  <si>
    <t>Cronologia delle modifiche</t>
  </si>
  <si>
    <t>Sprachen</t>
  </si>
  <si>
    <t>Lingue</t>
  </si>
  <si>
    <t>Management and QEHS-System</t>
  </si>
  <si>
    <t>Management und QEHS-System</t>
  </si>
  <si>
    <t>Gestione e sistema QEHS</t>
  </si>
  <si>
    <t>Resource Management</t>
  </si>
  <si>
    <t>Management von Ressourcen</t>
  </si>
  <si>
    <t>Gestione delle risorse</t>
  </si>
  <si>
    <t>Inquiry, Offer, Product Development</t>
  </si>
  <si>
    <t>Anfrage, Angebot, Produktentwicklung</t>
  </si>
  <si>
    <t>Richiesta, offerta, sviluppo prodotti</t>
  </si>
  <si>
    <t>Order processing and project management</t>
  </si>
  <si>
    <t>Auftragsabwicklung und Projektmanagement</t>
  </si>
  <si>
    <t>Elaborazione ordini e gestione progetti</t>
  </si>
  <si>
    <t>Procurement and suppliers</t>
  </si>
  <si>
    <t>Beschaffung und Lieferanten</t>
  </si>
  <si>
    <t>Aquisti e fornitori</t>
  </si>
  <si>
    <t>Incoming goods, Warehouse and storage</t>
  </si>
  <si>
    <t>Wareneingang, Lager und Lagerhaltung</t>
  </si>
  <si>
    <t>Entrata merci, magazzini e stoccaggio</t>
  </si>
  <si>
    <t>Production and quality verification</t>
  </si>
  <si>
    <t>Produktion und Prüfung</t>
  </si>
  <si>
    <t>Produzione e verifica qualità</t>
  </si>
  <si>
    <t>Final test, measuring instruments, calibration</t>
  </si>
  <si>
    <t>Endprüfung, Mess- und Kalibriermittel</t>
  </si>
  <si>
    <t>Controllo finale, strumenti di misurazione e calibrazione</t>
  </si>
  <si>
    <t>Nonconformity and complaint management</t>
  </si>
  <si>
    <t>Fehler- und Beschwerdemanagement</t>
  </si>
  <si>
    <t>Non conformità e gestione dei reclami</t>
  </si>
  <si>
    <t>Packaging and shipping</t>
  </si>
  <si>
    <t>Verpackung und Versand</t>
  </si>
  <si>
    <t>Imballaggio e spedizione</t>
  </si>
  <si>
    <t>Warranty and after sales service</t>
  </si>
  <si>
    <t>Gewähr- und Serviceleistung</t>
  </si>
  <si>
    <t>Garanzia e servizio post-vendita</t>
  </si>
  <si>
    <t>Gamma di servizi</t>
  </si>
  <si>
    <t>Short description of the production program:</t>
  </si>
  <si>
    <t>Kurze Beschreibung des Produktionsprogrammes:</t>
  </si>
  <si>
    <t>Breve descrizione della gamma di produzione:</t>
  </si>
  <si>
    <t>Which sector / customers (reference customer) 
do you supply?</t>
  </si>
  <si>
    <t>Welche Branchen / Kunden (Referenzkunden) bedienen Sie?</t>
  </si>
  <si>
    <t xml:space="preserve">Quali settori e clienti (clienti di riferimento) fornite? </t>
  </si>
  <si>
    <t>Do you supply to our competitors? (Yes / No)</t>
  </si>
  <si>
    <t>Beliefern Sie Ihres Wissens nach einen unserer direkten Mitbewerber? (Ja / Nein)</t>
  </si>
  <si>
    <t>Siete fornitori di ns competitor? (Si / No)</t>
  </si>
  <si>
    <t>Do you offer research and development services? If yes, please indicate some concrete examples.</t>
  </si>
  <si>
    <t>Sind Sie in der Lage Forschungs- und Entwicklungsarbeit durchführen? Nennen Sie dazu konkrete Beispiele.</t>
  </si>
  <si>
    <t>L'Azienda è in grado di effettuare attività di ricerca e sviluppo? Chiediamo di indicare alcuni esempi.</t>
  </si>
  <si>
    <t>Do you possess own patents?</t>
  </si>
  <si>
    <t>Verfügen Sie über eigene Patente?</t>
  </si>
  <si>
    <t>L'Azienda è in possesso di brevetti propri?</t>
  </si>
  <si>
    <t>Do you have a technical department that creates drawings?</t>
  </si>
  <si>
    <t>Verfügen Sie über ein technisches Büro welches Konstruktionstätigkeiten durchführen kann?</t>
  </si>
  <si>
    <t>Esiste un ufficio tecnico per la creazione di disegni tecnici?</t>
  </si>
  <si>
    <t>What are your core competences (know-how)?</t>
  </si>
  <si>
    <t>Welche sind Ihre Kernkompetenzen (Know-how)?</t>
  </si>
  <si>
    <t>Quali sono le Sue competenze chiave (know-how)?</t>
  </si>
  <si>
    <t>What type of production are you able to offer within your production line?</t>
  </si>
  <si>
    <t>Für welche Produktionsarten sind Ihre Fertigungseinrichtungen ausgelegt?</t>
  </si>
  <si>
    <t>Quali tipologie di produzione riuscite a effetuare con i vs impianti?</t>
  </si>
  <si>
    <t>Type</t>
  </si>
  <si>
    <t>Typ</t>
  </si>
  <si>
    <t>Tipo</t>
  </si>
  <si>
    <t>Single production</t>
  </si>
  <si>
    <t>Einzelfertigung</t>
  </si>
  <si>
    <t>Produzione singola</t>
  </si>
  <si>
    <t>Serial production</t>
  </si>
  <si>
    <t>Serienfertigung</t>
  </si>
  <si>
    <t>Produzione in serie</t>
  </si>
  <si>
    <t>Mass production</t>
  </si>
  <si>
    <t>Massenfertigung</t>
  </si>
  <si>
    <t>Produzione di massa</t>
  </si>
  <si>
    <t>Contract production</t>
  </si>
  <si>
    <t>Auftragsfertigung</t>
  </si>
  <si>
    <t>Produzione a contratto</t>
  </si>
  <si>
    <t>Assembling</t>
  </si>
  <si>
    <t>Montage</t>
  </si>
  <si>
    <t>Assemblaggio</t>
  </si>
  <si>
    <t>R&amp;D</t>
  </si>
  <si>
    <t>F&amp;E</t>
  </si>
  <si>
    <t>R&amp;S (Ricerca &amp; sviluppo)</t>
  </si>
  <si>
    <t>Batch size</t>
  </si>
  <si>
    <t>Losgröße</t>
  </si>
  <si>
    <t>lotti</t>
  </si>
  <si>
    <t>Yes/No</t>
  </si>
  <si>
    <t>Ja/Nein</t>
  </si>
  <si>
    <t>Si/No</t>
  </si>
  <si>
    <t>Yes</t>
  </si>
  <si>
    <t xml:space="preserve">Ja </t>
  </si>
  <si>
    <t xml:space="preserve">Si </t>
  </si>
  <si>
    <t>No</t>
  </si>
  <si>
    <t>Nein</t>
  </si>
  <si>
    <t>Only for mechanical production: Please send us a list of your machinery (we need the details indicated in the next line)</t>
  </si>
  <si>
    <t xml:space="preserve">Nur für mechanische Fertigung: Bitte Maschinenparkliste mit unten stehenden Details dem Dokument beilegen: </t>
  </si>
  <si>
    <t>Solo per fornitori di lavorazione meccanica: Allegare lista del parco macchine (ci servono i dettagli indicati sotto)</t>
  </si>
  <si>
    <t>Type/description</t>
  </si>
  <si>
    <t>Typ/Beschreibung</t>
  </si>
  <si>
    <t>Tipo/descrizione</t>
  </si>
  <si>
    <t>Number</t>
  </si>
  <si>
    <t>Anzahl</t>
  </si>
  <si>
    <t>Numero</t>
  </si>
  <si>
    <t>General condition</t>
  </si>
  <si>
    <t>Allgemeiner Zustand</t>
  </si>
  <si>
    <t>Condizioni generali delle macchine</t>
  </si>
  <si>
    <t>Age</t>
  </si>
  <si>
    <t>Alter</t>
  </si>
  <si>
    <t>Età</t>
  </si>
  <si>
    <t>Size/capacity</t>
  </si>
  <si>
    <t>Größe/Kapazität</t>
  </si>
  <si>
    <t>Misura/capacità</t>
  </si>
  <si>
    <t>Does your company have the ability to expand spatially?</t>
  </si>
  <si>
    <t>Haben Sie Möglichkeiten zur räumlichen Ausdehnung Ihres Unternehmens?</t>
  </si>
  <si>
    <t>Avete la possibilità di ampliare la superficie aziendale?</t>
  </si>
  <si>
    <t>What CAD and ERP-software do you use?</t>
  </si>
  <si>
    <t>Welche CAD und ERP-Programme benutzen Sie?</t>
  </si>
  <si>
    <t>Quale software CAD e ERP usate?</t>
  </si>
  <si>
    <t>for electronics</t>
  </si>
  <si>
    <t>für Elektronik</t>
  </si>
  <si>
    <t>per l'elettronica</t>
  </si>
  <si>
    <t>for mechanics</t>
  </si>
  <si>
    <t>für Mechanik</t>
  </si>
  <si>
    <t>per la meccanica</t>
  </si>
  <si>
    <t>Logistics and material flow</t>
  </si>
  <si>
    <t>Logistik und Materialfluss</t>
  </si>
  <si>
    <t>Logistica e flusso di materiale</t>
  </si>
  <si>
    <t>Do you have experience with any delivery systems (e.g. Kanban, Just in Time)?</t>
  </si>
  <si>
    <t>Haben Sie Erfahrungen mit Anliefersystemen (Kanban, Just in Time)?</t>
  </si>
  <si>
    <t>Avete esperienze con dei sistemi logistici di fornitura (es. Kanban, Just in Time?)</t>
  </si>
  <si>
    <t>Do you already use saftey- or buffer-stocks for other customers?</t>
  </si>
  <si>
    <t>Haben Sie schon einmal ein Sicherheits- oder Pufferlager für einen anderen Kunden aufgebaut?</t>
  </si>
  <si>
    <t>In passato avete già implementato una scorta di sicurezza o un buffer stock per altri clienti?</t>
  </si>
  <si>
    <t>Do you collaborate with any logistic services providers? If yes, with which one/s?</t>
  </si>
  <si>
    <t>Arbeiten Sie mit Logistikdienstleistern zusammen und ggf. mit welchen?</t>
  </si>
  <si>
    <t>Collaborate con delle aziende che offrono servizi di logistica? Se si, con quali?</t>
  </si>
  <si>
    <t>Strategical concepts and innovation</t>
  </si>
  <si>
    <t>Strategische Konzepte und Innovation</t>
  </si>
  <si>
    <t>Concetti strategici e innovazione</t>
  </si>
  <si>
    <t>How important is the aspect of innovation in your company policy? Please classify your innovation level. How much money do you invest in innovation?</t>
  </si>
  <si>
    <t>Wie wichtig ist der Faktor Innovation in Ihrer Firmenpolitik? Wie hoch ist Ihr Innovationsgrad und wieviel Geld investieren Sie dafür?</t>
  </si>
  <si>
    <t>Che importanza ha l'innovazione per la vostra Azienda? Quanto alto è il grado d' innovazione e quale somma viene investita?</t>
  </si>
  <si>
    <t>How much money do you invest in new technologies and production processes? Please indicate them.</t>
  </si>
  <si>
    <t>Wie viel Geld investieren Sie in neue Technologien und Fertigungsprozesse und in welche?</t>
  </si>
  <si>
    <t>Quanto viene investito in nuove technologie e in nuovi processi di produzione e quali sono?</t>
  </si>
  <si>
    <t xml:space="preserve">How important is the aspect of innovation when choosing a new supplier? </t>
  </si>
  <si>
    <t>Wie wichtig ist der Faktor Innovation bei der Auswahl eines neuen Lieferanten?</t>
  </si>
  <si>
    <t>Quale importanza ha l'innovazione nella scelta di un nuovo fornitore?</t>
  </si>
  <si>
    <t>Supply chain</t>
  </si>
  <si>
    <t>Lieferkette</t>
  </si>
  <si>
    <t>How many important suppliers do you have and where are they located? (State, city)</t>
  </si>
  <si>
    <t>Wie viele wichtige Lieferanten haben Sie, wo befinden sich diese? (Staaten/Städte)</t>
  </si>
  <si>
    <t>Quanti fornitori principali avete e dove si trovano? (città, paese)</t>
  </si>
  <si>
    <t>How close is the cooperation with your sub-contractors and how do you ensure their reliability and flexibility?</t>
  </si>
  <si>
    <t>Wie eng ist die Zusammenarbeit mit Ihren Unterauftragnehmern und wie stellen Sie deren Zuverlässigkeit und Flexibilität sicher?</t>
  </si>
  <si>
    <t>Come valutate la collaborazione con i vostri fornitori e come assicurate una buona affidabilità e flessibilità?</t>
  </si>
  <si>
    <t>Which kind of research and development services do you utilise?</t>
  </si>
  <si>
    <t>Welche Forschungs- und Entwicklungsdienste nehmen Sie in Anspruch?</t>
  </si>
  <si>
    <t>Acquistate dei servizi di ricerca e sviluppo? Se si, quali?</t>
  </si>
  <si>
    <t>Which of the following products and/or services do you purchase from sub-suppliers? Please indicate them.</t>
  </si>
  <si>
    <t>Welche der folgenden Produkte/Dienste beziehen Sie von Unterlieferanten? Bitte spezifizieren Sie.</t>
  </si>
  <si>
    <t>Quali dei seguenti prodotti/servizi acquistate esternamente? Si prega di specificare.</t>
  </si>
  <si>
    <t>Contract work</t>
  </si>
  <si>
    <t>Auftragsarbeiten</t>
  </si>
  <si>
    <t>Lavori su commissione</t>
  </si>
  <si>
    <t>Components</t>
  </si>
  <si>
    <t>Komponenten</t>
  </si>
  <si>
    <t>Componenti</t>
  </si>
  <si>
    <t>Assemblies</t>
  </si>
  <si>
    <t>Baugruppen</t>
  </si>
  <si>
    <t>Unità assemblate</t>
  </si>
  <si>
    <t>Finished products</t>
  </si>
  <si>
    <t>Fertigprodukte</t>
  </si>
  <si>
    <t>Prodotti finiti</t>
  </si>
  <si>
    <t>Customised parts</t>
  </si>
  <si>
    <t>Kundenspezifische Produkte</t>
  </si>
  <si>
    <t>Prodotti specifici per clienti</t>
  </si>
  <si>
    <t>References</t>
  </si>
  <si>
    <t>Referenzen</t>
  </si>
  <si>
    <t>Referenze</t>
  </si>
  <si>
    <t xml:space="preserve">Indicate the turnover in percentage with your 3 main / biggest customers. </t>
  </si>
  <si>
    <t>Welchen Umsatzanteil in Prozent haben die 3 größten Kunden?</t>
  </si>
  <si>
    <t>Quale percentuale del fatturato Aziendale viene generato dai 3 clienti principali?</t>
  </si>
  <si>
    <t>Ranking by turnover</t>
  </si>
  <si>
    <t>Reihung nach Umsatz</t>
  </si>
  <si>
    <t>Ranking secondo fatturato</t>
  </si>
  <si>
    <t>Turnover in percentage compared to the annual turnover</t>
  </si>
  <si>
    <t>Umsatz in Prozent zum Gesamtumsatz</t>
  </si>
  <si>
    <t>Fatturato in percentuale in riferimento al fatturato annuale</t>
  </si>
  <si>
    <t>Customer 1</t>
  </si>
  <si>
    <t>Kunde 1</t>
  </si>
  <si>
    <t>Cliente 1</t>
  </si>
  <si>
    <t>Customer 2</t>
  </si>
  <si>
    <t>Kunde 2</t>
  </si>
  <si>
    <t>Cliente 2</t>
  </si>
  <si>
    <t>Customer 3</t>
  </si>
  <si>
    <t>Kunde 3</t>
  </si>
  <si>
    <t>Cliente 3</t>
  </si>
  <si>
    <t>Products with specifications</t>
  </si>
  <si>
    <t>Produkte mit Spezifikationen</t>
  </si>
  <si>
    <t>Prodotti con specificazioni</t>
  </si>
  <si>
    <t>Cyber Security</t>
  </si>
  <si>
    <t xml:space="preserve">Datensicherheit </t>
  </si>
  <si>
    <t>Sicurezza dati</t>
  </si>
  <si>
    <t>Are you ISO 27001 certified (yes/no)?</t>
  </si>
  <si>
    <t>Sind Sie ISO27001 zertifiziert ja/nein?</t>
  </si>
  <si>
    <t>L'azienda è certificata ISO 27001 (sì/no)?</t>
  </si>
  <si>
    <t>If your company is not ISO 27001 certified, are there written guidelines for handling data?</t>
  </si>
  <si>
    <t>Falls sie nicht ISO 27001 zertifiziert sind, gibt es schriftliche Richtlinien für den Umgang mit Daten?</t>
  </si>
  <si>
    <t>Se l'azienda non è certificata ISO 27001, esistono linee guida scritte per la gestione dei dati?</t>
  </si>
  <si>
    <t>Do you have an in-house IT department that has developed process descriptions for data security?</t>
  </si>
  <si>
    <t>Verfügen sie über eine eigene IT-Abteilung welche Prozessbeschreibungen zur Datensicherheit ausgearbeitet hat?</t>
  </si>
  <si>
    <t>Disponete di un reparto IT interno che ha elaborato descrizioni dei processi per la sicurezza dei dati?</t>
  </si>
  <si>
    <t>Purchasing volume in Euros generated with this supplier in relation to total purchasing volume of Durst</t>
  </si>
  <si>
    <t>Einkaufsvolumen in Euro mit diesem Lieferanten im Verhältnis zum gesamten Einkaufsvolumen von Durst</t>
  </si>
  <si>
    <t>Volume d'acquisto in euro in relazione al volume d'acquisto totale</t>
  </si>
  <si>
    <t>Dependence on the supplier/replaceability of the supplier</t>
  </si>
  <si>
    <t>Abhängigkeit vom Lieferanten/Austauschbarkeit des Lieferanten</t>
  </si>
  <si>
    <t>Dipendenza dal fornitore/possibilità di cambiare il fornitore</t>
  </si>
  <si>
    <t>Costs of a supplier switch (for searching and testing ecc.)</t>
  </si>
  <si>
    <t>Kosten / Aufwand Lieferantenwechsel - Switching costs (Lieferantensuche, Tests usw.)</t>
  </si>
  <si>
    <t>Costi per un cambio fornitore (per la ricerca, test ecc.)</t>
  </si>
  <si>
    <t>Complexity of the purchased products</t>
  </si>
  <si>
    <t>Komplexität der gelieferten Produkte</t>
  </si>
  <si>
    <t>Complessità dei prodotti acquistati</t>
  </si>
  <si>
    <t>Financial situation of the supplier (rating)</t>
  </si>
  <si>
    <t>Finanzielle Situation des Lieferanten (Bonitätsprüfung)</t>
  </si>
  <si>
    <t>Situazione finanziaria del fornitore (rating)</t>
  </si>
  <si>
    <t>Exit-barriers for the supplier (e.g. due to contracts and/or agreements)</t>
  </si>
  <si>
    <t>Ausstiegsbarrieren für den Lieferanten (z.B. auf Grund von Verträgen und Vereinbarungen)</t>
  </si>
  <si>
    <t>Barriere d'uscita per il fornitore (p.e. contratti ed accordi ecc.)</t>
  </si>
  <si>
    <t>Actual sourcing situation (qualified sources of supply)</t>
  </si>
  <si>
    <t>Aktuelle Sourcing-Situation (qualifizierte Lieferquellen)</t>
  </si>
  <si>
    <t>Situazione sourcing attuale (fornitori qualificati)</t>
  </si>
  <si>
    <t>Location of the supplier (e.g. distance, time shift, local rules and laws, political-social-crises, war ecc.)</t>
  </si>
  <si>
    <t>Standort des Lieferanten (z.B. Entfernung, Zeitverschiebung, lokale Gesetze, politische oder soziale Krisen usw.)</t>
  </si>
  <si>
    <t>Sede operativa del fornitore (p.e. lontano, fuso orario, diritto locale, crisi politico-sociali, crisi economiche)</t>
  </si>
  <si>
    <t>1)-11)</t>
  </si>
  <si>
    <t>Question Sheets</t>
  </si>
  <si>
    <t>Fragenblätter</t>
  </si>
  <si>
    <t>Fogli domande</t>
  </si>
  <si>
    <t>No.</t>
  </si>
  <si>
    <t>Nr.</t>
  </si>
  <si>
    <t>N°</t>
  </si>
  <si>
    <t>Subject</t>
  </si>
  <si>
    <t>Subjekt</t>
  </si>
  <si>
    <t>Soggetto</t>
  </si>
  <si>
    <t>Supplier information</t>
  </si>
  <si>
    <t>Auskunft, Details</t>
  </si>
  <si>
    <t>Informazioni, dettagli</t>
  </si>
  <si>
    <t>Score*</t>
  </si>
  <si>
    <t>Punkte*</t>
  </si>
  <si>
    <t>Punti*</t>
  </si>
  <si>
    <t>Auditor Comments</t>
  </si>
  <si>
    <t>Kommentare der Auditoren</t>
  </si>
  <si>
    <t>Commenti degli auditori</t>
  </si>
  <si>
    <t>Scoring scheme:</t>
  </si>
  <si>
    <t>Bewertungsschema:</t>
  </si>
  <si>
    <t>Schema di punteggio:</t>
  </si>
  <si>
    <t>point is not rated</t>
  </si>
  <si>
    <t>Punkt wird nicht bewertet</t>
  </si>
  <si>
    <t>punto non viene classificato</t>
  </si>
  <si>
    <t>serious concerns</t>
  </si>
  <si>
    <t>ernsthafte Bedenken</t>
  </si>
  <si>
    <t>gravi preoccupazioni</t>
  </si>
  <si>
    <t>improvement necessary</t>
  </si>
  <si>
    <t>Verbesserung notwendig</t>
  </si>
  <si>
    <t>miglioramento necessario</t>
  </si>
  <si>
    <t>potential for improvement</t>
  </si>
  <si>
    <t>Verbesserungspotential</t>
  </si>
  <si>
    <t>potenziale di miglioramento</t>
  </si>
  <si>
    <t>unconditionally acceptable</t>
  </si>
  <si>
    <t>bedingungslos akzeptabel</t>
  </si>
  <si>
    <t>soddisfacente</t>
  </si>
  <si>
    <t>1)</t>
  </si>
  <si>
    <t>How is your company organised according to quality aspects?</t>
  </si>
  <si>
    <t>Wie haben Sie Ihre Firma hinsichtlich Qualität organisiert?</t>
  </si>
  <si>
    <t>Come è organizzata la vostra Azienda in merito alla gestione di qualità?</t>
  </si>
  <si>
    <t>Who defines the quality goals and how are results monitored?</t>
  </si>
  <si>
    <t>Wer definiert die Qualitätsziele und wie werden sie überwacht?</t>
  </si>
  <si>
    <t>Chi definisce gli obiettivi di qualità e come vengono monitorati?</t>
  </si>
  <si>
    <t>Who is the designated person for quality management and where are his work tasks, powers and responsibilities recorded?</t>
  </si>
  <si>
    <t>Wer ist für das Qualitätsmanagement verantwortlich und wo wurden seine Aufgaben, Kompetenzen und Verantwortung festgehalten?</t>
  </si>
  <si>
    <t>Chi è responsabile per la gestione della qualità e dove sono definiti in forma scritta i suoi compiti, le sue competenze e le sue responsabilità?</t>
  </si>
  <si>
    <t>How do you integrate the work-process descriptions and work instructions in your 
QM system?</t>
  </si>
  <si>
    <t>Wie werden Arbeitsprozessbeschreibungen und Arbeitsanweisungen in das QM-System integriert?</t>
  </si>
  <si>
    <t>Come vengono integrate le descrizioni dei processi e le istruzioni di lavoro nel sistema di gestione della qualità?</t>
  </si>
  <si>
    <t>How do you define CIP (continuous improvement process) and how is it implemented in your company?</t>
  </si>
  <si>
    <t>Was verstehen Sie unter KVP (kontinuierlicher Verbesserungsprozess) und in welcher Form wird dieser in Ihrer Firma umgesetzt?</t>
  </si>
  <si>
    <t>Che cosa si intende per CIP (processo di miglioramento continuo) e come viene implementato nella vostra Azienda?</t>
  </si>
  <si>
    <t>Does your company use a formal quality system and does it correspond with official standards (e.g. ISO 9001)?</t>
  </si>
  <si>
    <t>Gibt es ein formales QS-System und an welche offiziellen Standards ist es angelehnt (z.B. ISO 9001)?</t>
  </si>
  <si>
    <t>Avete in uso un sistema formale di qualità e corrispondente a standard ufficiali (p.e. ISO 9001)?</t>
  </si>
  <si>
    <t>Does your company act according to a defined and visible code of ethics?</t>
  </si>
  <si>
    <t>Handelt Ihr Unternehmen nach einem festgelegten und einsehbaren Ethikkodex?</t>
  </si>
  <si>
    <t>Agite in concordanza a un ben definito e visibile codice etico?</t>
  </si>
  <si>
    <t>Does your company use an environmental management system? Do you separate waste?</t>
  </si>
  <si>
    <t>Wird ein Umweltmanagementsystem angewandt und wird Mülltrennung betrieben?</t>
  </si>
  <si>
    <t>Applicate un sistema di gestione ambientale e raccogliete i rifiuti in modo differenziato?</t>
  </si>
  <si>
    <t>Do you analyse the CO2 footprint of your products?</t>
  </si>
  <si>
    <t>Ermitteln Sie den CO2 Fußabdruck Ihrer Produkte?</t>
  </si>
  <si>
    <t>Analizzate l'impronta di CO2 dei vostri prodotti?</t>
  </si>
  <si>
    <t>Have environmental and sustainability targets been set?</t>
  </si>
  <si>
    <t>Wurden Umwelt- u. Nachhaltigkeitsziele gesetzt?</t>
  </si>
  <si>
    <t>Sono stati fissati obiettivi ambientali e di sostenibilità?</t>
  </si>
  <si>
    <t>Are you aware of any potentially environmentally hazardous installations and activities in your company?</t>
  </si>
  <si>
    <t>Sind potentiell umweltgefährliche Anlagen und Tätigkeiten in Ihrem Betrieb bekannt?</t>
  </si>
  <si>
    <t>Siete a conoscenza di impianti e attività potenzialmente pericolosi per l'ambiente nella vostra azienda?</t>
  </si>
  <si>
    <t>Are there operating instructions for these hazards, as well as for handling hazardous substances, and training courses?</t>
  </si>
  <si>
    <t>Gibt es Betriebsanweisungen für dieser Gefahren, als auch für den Umgang mit Gefahrstoffen, sowie Trainings und Schulungen?</t>
  </si>
  <si>
    <t>Esistono istruzioni operative per questi pericoli, nonché per la manipolazione di sostanze pericolose, e corsi di formazione?</t>
  </si>
  <si>
    <t>Has a health and safety responsable been appointed in the company and is this person known to the employees? Can you show us the latest internal safety inspection reports?</t>
  </si>
  <si>
    <t>Wurde eine Sicherheitsfachkraft im Betrieb ernannt und ist diese den Mitarbeitern bekannt? Gibt es Protokolle der letzten Begehungen?</t>
  </si>
  <si>
    <t>È stato nominato un responsabile per la salute e sicurezza? I dipendenti sono a conoscenza di questa persona? Ci può far verdere gli ultimi rapporti (interni) di ispezione sulla sicurezza?</t>
  </si>
  <si>
    <t>Does your company apply a management system that covers health and safety at work? (safety instructions and measures, continuous staff training programmes, emergency plans)</t>
  </si>
  <si>
    <t>Wird ein Gesundheits- und Sicherheitsmanagement-system angewandt? (Sicherheitsanweisungen und -maßnahmen, regelmäßige Schulungen, Notfallpläne usw.)</t>
  </si>
  <si>
    <t>Applicate un sistema di gestione per la salute e la sicurezza (istruzioni di sicurezza, attività di formazione regolari, piani di emergenza ecc.)?</t>
  </si>
  <si>
    <t>What kind of valid certifications does your company possess to this date?</t>
  </si>
  <si>
    <t>Über welche gültigen Zertifikate verfügt Ihr Unternehmen zur Zeit?</t>
  </si>
  <si>
    <t>Quali certificati validi ha al momento la sua Azienda?</t>
  </si>
  <si>
    <t>Do you continuously assess your sub-suppliers and are the corresponding quality records maintained?</t>
  </si>
  <si>
    <t>Bewerten Sie regelmäßig Ihre Unterlieferanten und dokumentieren und speichern Sie die daraus entstandenen Unterlagen?</t>
  </si>
  <si>
    <t>Monitorate regolarmente i vostri subfornitori e archiviate i documenti corrispondenti?</t>
  </si>
  <si>
    <t xml:space="preserve">General impression: Are the facilities in a organised, tidy, clean and good condition? </t>
  </si>
  <si>
    <t xml:space="preserve">Allgemeiner Eindruck: Sind die Gebäude und Anlagen in einem sauberen, organisierten, ordentlichen und guten Zustand? </t>
  </si>
  <si>
    <t>Impressione generale: Le strutture e gli impianti sono in una buone condizioni (puliti, ordinati ed organizzati)?</t>
  </si>
  <si>
    <t>2)</t>
  </si>
  <si>
    <t>How do you ensure that key positions in your company are staffed by specialized professionals and what is the current situation like?</t>
  </si>
  <si>
    <t>Wie stellen Sie sicher, dass Schlüsselpositionen in Ihrem Unternehmen mit spezialisierten Fachkräften besetzt sind und wie ist die aktuelle Situation?</t>
  </si>
  <si>
    <t>Come garantite che le posizioni chiave nella vostra Azienda siano gestite da professionisti specializzati e come si presenta la situazione attuale?</t>
  </si>
  <si>
    <t>How do you rate the current infrastructure in relation to the market needs and what are the planned investments?</t>
  </si>
  <si>
    <t>Wie bewerten Sie die aktuelle Infrastruktur in Bezug auf die Markterfordernisse und was sind die geplanten Investitionen?</t>
  </si>
  <si>
    <t>Come valutate l'infrastruttura attuale in relazione alle esigenze del mercato e quali sono gli investimenti previsti?</t>
  </si>
  <si>
    <t>Where are maintenance and service measures defined and documented?</t>
  </si>
  <si>
    <t>Wo sind die Richtlinien und Maßnahmen bezüglich Wartung und Instandhaltung festgehalten?</t>
  </si>
  <si>
    <t>Dove sono definite e documentate le misure e le direttive sulla manutenzione e riparazione?</t>
  </si>
  <si>
    <t>3)</t>
  </si>
  <si>
    <t>How do you ensure that our specified requirements are fulfilled?</t>
  </si>
  <si>
    <t>Wie stellen Sie sicher, dass die von uns spezifizierten Anforderungen erfüllt werden?</t>
  </si>
  <si>
    <t>Come potete assicurarci che i requisiti da noi richiesti e specificati vengano soddisfatti?</t>
  </si>
  <si>
    <t>Are you aware of our general requirements regarding your products and services delivered to Durst? (CE conformity, industry knowledge, aftersales lifecycle, etc.)</t>
  </si>
  <si>
    <t>Sind Ihnen unsere allgemeinen Anforderungen Ihrer Produkte und Leistungen, die Sie für die Firma Durst erbringen (werden), bekannt? (CE Konformität, Branchenkenntnis, Aftersales-Lifecycle, etc.)</t>
  </si>
  <si>
    <t>Conoscete i requisiti generali da noi richiesti in relazione ai prodotti e servizi che ci fornite? (conformità CE, conoscenza del settore, ciclo di vita del prodotto, etc.)</t>
  </si>
  <si>
    <t>What will you do in case you are not able to fulfill some of our requirements?</t>
  </si>
  <si>
    <t>Was unternehmen Sie, falls Sie einige unserer Anforderungen nicht erfüllen können?</t>
  </si>
  <si>
    <t>Che azioni verranno intraprese, se non vi fosse possibile soddisfare alcuni dei nostri requisiti?</t>
  </si>
  <si>
    <t xml:space="preserve">Product Development
a) What does your procedure for product development look like?
b) How are we involved in the product development?
</t>
  </si>
  <si>
    <t>Produktentwicklung
a) Wie läuft bei Ihnen die Produktentwicklung ab?
b) Wie und in wie weit werden wir in die Produktentwicklung involviert?</t>
  </si>
  <si>
    <t>Sviluppo prodotti
a) Quali sono le procedure per lo sviluppo dei prodotti?
b) In che modo ci coinvolgete nello sviluppo dei prodotti?</t>
  </si>
  <si>
    <t>When and according to which criteria do you proof the feasibility?</t>
  </si>
  <si>
    <t>Zu welchem Zeitpunkt und nach welchen Kriterien überprüfen Sie die Machbarkeit?</t>
  </si>
  <si>
    <t>Quando e con quali criteri verificate la fattibilità?</t>
  </si>
  <si>
    <t>4)</t>
  </si>
  <si>
    <t>Who is the contact person or project manager?</t>
  </si>
  <si>
    <t>Wer ist die Kontaktperson bzw. der Projektmanager?</t>
  </si>
  <si>
    <t>Chi è la persona di contatto o il project manager?</t>
  </si>
  <si>
    <t>Which methods and processes do you use to organize your projects? Can you provide an example of a project plan?</t>
  </si>
  <si>
    <t>Mit welchen Methoden und Abläufen organisieren Sie Ihre Projekte? Können Sie ein Beispiel für einen Projektplan vorlegen?</t>
  </si>
  <si>
    <t>Quali metodi e processi usate per organizzare i vostri progetti? Potete fornire un esempio di un piano progettuale?</t>
  </si>
  <si>
    <t>How do you ensure that your and our data is protected in terms of confidentiality (NDA) and backup?</t>
  </si>
  <si>
    <t>Wie stellen Sie sicher, dass Ihre und unsere Daten in Bezug auf Vertraulichkeit (NDA) und Backup (Sicherung) geschützt sind?</t>
  </si>
  <si>
    <t>Come garantite che i vostri e nostri dati siano protetti in termini di riservatezza (NDA) e backup?</t>
  </si>
  <si>
    <t>Who are typical members of project teams?</t>
  </si>
  <si>
    <t>Wer sind die typischen Mitglieder in Projektteams?</t>
  </si>
  <si>
    <t>Chi sono i membri tipici facenti parte dei progetti?</t>
  </si>
  <si>
    <t>How are we and the project management involved into technical / design reviews? Do you propose alternative solutions (if necessary)? How do you handle iteration loops (feedback)?</t>
  </si>
  <si>
    <t>Wie werden wir und das Projektmanagement-Team in Designüberprüfungen und -besprechungen bei Ihnen involviert? Schlagen Sie ggf. Alternativlösungen vor? Wie geht man mit Iterationsschleifen (Feedbacks) um?</t>
  </si>
  <si>
    <t>Come coinvolgete noi e il responsabile del progetto in revisioni tecniche e / o di design? Ci proponete eventuali soluzioni alternative? Come affrontate i cicli di iterazione (feedback)?</t>
  </si>
  <si>
    <t>How and when do you plan quality related activities (e.g. QA plan, test plans, production stops)?</t>
  </si>
  <si>
    <t>Wie und wann planen Sie Qualitätssicherungsaktivitäten (z.B. QS-Plan, Testpläne, Fertigungsunterbrechung usw.)?</t>
  </si>
  <si>
    <t>Come e quando pianificate attività di controllo e mantenimento della qualità (p.e. piano di QA, piano di prova, interruzioni del ciclo produttivo ecc.)?</t>
  </si>
  <si>
    <t>Who is responsible (and authorized) to release orders for production and what are the necessary preconditions?</t>
  </si>
  <si>
    <t>Wer ist für die Auftragsfreigabe in der Produktion zuständig und was sind die notwendigen Vorbedingungen?</t>
  </si>
  <si>
    <t>Chi è il responsabile del rilascio ordine di produzione e quali sono le precondizioni necessarie?</t>
  </si>
  <si>
    <t>5)</t>
  </si>
  <si>
    <t>Purchased goods
a) What are the main goods that you purchase?
b) Do you face market restrictions?</t>
  </si>
  <si>
    <t>Eingekaufte Güter
a) Welche sind die wichtigsten Güter, die Sie einkaufen?
b) Welche Einschränkungen am Markt gibt es?</t>
  </si>
  <si>
    <t>Beni acquistati
a) Quali sono i beni più importanti che acquistate?
b) Dove riscontrate restrizioni sul mercato?</t>
  </si>
  <si>
    <t>Assessment of sub-suppliers
a) How do you perform supplier assessments?
b) How do you evaluate the quality and logistic performance of your suppliers?
c) Where are the records of those activities documented?</t>
  </si>
  <si>
    <t>Bewertung von Unterlieferanten
a) Wie führen Sie Lieferantenbewertungen durch?
b) Wie bewerten Sie die Qualitäts- und Logistikleistung der Lieferanten?
c) Wo und wie werden diese Aufzeichnungen aufbewahrt?</t>
  </si>
  <si>
    <t>Valutazione di subfornitori
a) Come eseguite valutazioni dei fornitori?
b) Come valutate la performance di qualità e di logistica dei fornitori?
c) Dove e come vengono documentati questi dati?</t>
  </si>
  <si>
    <t>Subcontracting and expediting
a) How do you organize your subcontracting processes?
b) How do you organize the expediting process?</t>
  </si>
  <si>
    <t>Vergabe von Unteraufträgen und Terminüberwachung
a) Wie organisieren Sie die Vergabe von Unteraufträgen?
b) Wie organisieren Sie die Terminüberwachung?</t>
  </si>
  <si>
    <t>Contratti di subfornitura e monitoraggio dei termini di consegna
a) Come è organizzato il processo di subfornitura?
b) Come è organizzato il monitaraggio dei termini di consegna?</t>
  </si>
  <si>
    <t>Source verifications
a) How do you verify your sources?
b) Whereby are his employees qualified and is a continuous training process implemented?</t>
  </si>
  <si>
    <t>Überprüfung der Lieferquellen
a) Wie werden ihre Lieferquellen durch Sie überprüft?
b) Wie und wodurch sind deren Mitarbeiter qualifiziert und wird ein kontinuierlicher Schulungsprozess umgesetzt?</t>
  </si>
  <si>
    <t>Verifica delle fonti di approvvigionamento
a) Come verificate le vostre fonti di approvvigionamento?
b) Indicare le qualificazioni del personale del fornitore e la presenza o meno di un processo di formazione continua.</t>
  </si>
  <si>
    <t>How do you ensure the supply quality? Do you have an indipendent quality department (in-house), or is this process outsourced?</t>
  </si>
  <si>
    <t>Wie wird bei Ihnen die Lieferqualität sichergestellt? Verfügen Sie über eine eigene Qualitätsabteilung oder wird dieser Prozess outgesourct?</t>
  </si>
  <si>
    <t>Come garantite la qualità di fornitura? Avete un reparto di qualità proprio o in outsourcing?</t>
  </si>
  <si>
    <t>Documentation and records of the sub-suppliers
a) How is the traceability of the materials assured  including the records of the suppliers?
b) Are records continuously delivered or only on demand?</t>
  </si>
  <si>
    <t xml:space="preserve">Dokumentationen und Aufzeichnungen der Unterlieferanten
a) Wie ist die Rückverfolgbarkeit der Materialien und Aufzeichnungen abgesichert?
b) Werden entsprechende Aufzeichnungen regelmäßig offengelegt oder nur auf Anfrage?
</t>
  </si>
  <si>
    <t>Documentazione e registrazione dei subfornitori
a) Come è garantita la tracciabilità dei materiali e dei dati storici di produzione?
b) I dati misurati vengono comunicati regolarmente o solo su richiesta (certificato di conformità)?</t>
  </si>
  <si>
    <t>What criteria leads to blocking a supplier and how do you qualify a new supplier?</t>
  </si>
  <si>
    <t>Was sind Kriterien, die das Sperren eines Lieferanten mit sich ziehen und wie gehen Sie vor, wenn Sie einen neuen Lieferanten qualifizieren?</t>
  </si>
  <si>
    <t>Quali sono i criteri per il blocco di un fornitore e come gestite la qualificazione di un nuovo fornitore?</t>
  </si>
  <si>
    <t>Information flow (sub-contractor – contractor – Durst)
a) How is the information chain defined between the sub-contractor, the contractor and Durst?
b) Are contact persons clearly defined and where are they documented?
c) Are the used communication and information systems up to date?
d) Which data and information security measures are implemented?</t>
  </si>
  <si>
    <t>Informationskette (Unterauftragnehmer - Auftragnehmer - Durst)
a) Wie läuft die Informationskette zwischen Unterauftragnehmer, Auftragnehmer und Durst ab?
b) Sind Kontaktpersonen ernannt worden und wo wurde das festgehalten?
c) Sind die angewandten Kommunikations- und Informationssysteme noch aktuell?
d) Welche Daten- und Informationsschutzrichtlinien werden umgesetzt?</t>
  </si>
  <si>
    <t>Flusso di informazioni (subappaltatori - appaltatori - Durst)
a) Come funziona il flusso di informazioni tra subappaltatori, appaltatori e Durst?
b) Sono state nominate persone di contatto, se si, dove sono elencate?
c) I sistemi di comunicazione e di informazione applicati sono attuali?
d) Quali misure per la protezione dei dati e delle informazioni sono state implementate?</t>
  </si>
  <si>
    <t>Do you have plans to secure our supply in case of emergency?</t>
  </si>
  <si>
    <t>Haben Sie entsprechende Pläne ausgearbeitet, um unsere Versorgung auch im Notfall sicherzustellen?</t>
  </si>
  <si>
    <t>Avete elaborato dei piani adatti per assicurarci l'approvvigiamento in caso di emergenza?</t>
  </si>
  <si>
    <t>Is the origin of the materials, parts and components used by you and subsequently supplied to Durst known?</t>
  </si>
  <si>
    <t>Ist die Herkunft der von Ihnen verwendeten und anschließend an Durst gelieferten Materialien, Teile und Komponenten bekannt?</t>
  </si>
  <si>
    <t>Siete a conoscenza dell'origine dei materiali, delle parti e dei componenti da voi utilizzati e successivamente forniti a Durst?</t>
  </si>
  <si>
    <t>Are there risks in the supply chain (e.g. high dependency on China). If so, what is being done to minimize these risks?</t>
  </si>
  <si>
    <t>Gibt es Risiken in der Supply Chain (z.B. große Abhängigkeit von China). Falls ja, was wird gemacht um diese Risiken zu minimieren?</t>
  </si>
  <si>
    <t>Esistono rischi nella catena di approvvigionamento (ad esempio, una forte dipendenza dalla Cina). Se sì, cosa si sta facendo per ridurre al minimo questi rischi?</t>
  </si>
  <si>
    <t>Is the minimum age of 15 years observed for employees in your company (and in the companies of your suppliers)?</t>
  </si>
  <si>
    <t>Wird das Mindestalter von 15 Jahren für Beschäftigte Mitarbeiter in Ihrem Betrieb (und in den Betrieben Ihrer Zulieferer) eingehalten?</t>
  </si>
  <si>
    <t>L'età minima di 15 anni per i dipendenti della vostra azienda viene rispettata (e vale anche per le aziende dei vostri fornitori)?</t>
  </si>
  <si>
    <t>What health and safety equipment is standard in your company and is this equipment provided by the company?</t>
  </si>
  <si>
    <t>Welche Arbeitsschutzausrüstung ist in Ihrer Firma Standard, und wird diese Ausrüstung von der Firma zu Verfügung gestellt?</t>
  </si>
  <si>
    <t>Quali attrezzature per la salute e indumenti di protezione sono standard nella vostra azienda e sono fornite dall'azienda?</t>
  </si>
  <si>
    <t>Are the applicable norms, laws, regulations and standards relating to environmental protection complied with? Who checks compliance?</t>
  </si>
  <si>
    <t>Werden die geltenden Normen, Gesetze, Regelungen und Standards bezüglich des Umweltschutzes eingehalten? Wer überprüft die Einhaltung?</t>
  </si>
  <si>
    <t>Sono rispettate le norme, le leggi, i regolamenti e gli standard applicabili in materia di tutela ambientale? Chi controlla la conformità?</t>
  </si>
  <si>
    <t>Are hazardous materials and substances handled in accordance with the relevant laws, standards and specifications (for example, are hazardous materials clearly labeled, are safety data sheets available and known, etc.)?</t>
  </si>
  <si>
    <t>Wird mit gefährlichen Stoffen und Substanzen nach den entsprechenden Gesetzen, Normen und Spezifikationen umgegangen (ist zum Beispiel Gefahrengut erkenntlich gekennzeichnet, sind Sicherheitsdatenblätter vorhanden und bekannt usw.)?</t>
  </si>
  <si>
    <t>I materiali e le sostanze pericolose sono gestiti in conformità alle leggi, agli standard e alle specifiche pertinenti (ad esempio, i materiali pericolosi sono chiaramente etichettati, le schede di sicurezza sono disponibili e conosciute, ecc.)?</t>
  </si>
  <si>
    <t>Has the Durst Code of Conduct for Suppliers been signed or has a company code of conduct been submitted which is applied in your company?</t>
  </si>
  <si>
    <t>Wurde der Durst Verhaltenskodex für Lieferanten unterzeichnet oder wurde ein Betriebseigener Verhaltenskodex vorgelegt welcher in Ihrem Betrieb Anwendung findet?</t>
  </si>
  <si>
    <t>È stato sottoscritto il Codice di condotta Durst per fornitori o è stato presentato un codice di condotta aziendale applicato nella vostra azienda?</t>
  </si>
  <si>
    <t>6)</t>
  </si>
  <si>
    <t>Do you check the quality of incoming goods?</t>
  </si>
  <si>
    <t>Führen Sie eine qualitätsbezogene Wareneingangsprüfung durch?</t>
  </si>
  <si>
    <t>Eseguite un controllo qualità della merce in entrata?</t>
  </si>
  <si>
    <t>What do you do in case the goods do not satisfy your requirements?</t>
  </si>
  <si>
    <t>Was unternehmen Sie, wenn die Waren nicht Ihren Anforderungen entsprechen?</t>
  </si>
  <si>
    <t>Che cosa fate se la merce in entrata non soddisfa i vostri requisiti?</t>
  </si>
  <si>
    <t>When do you locally inspect the goods at your sub-supplier?</t>
  </si>
  <si>
    <t>Wann inspizierten Sie die Waren vor Ort bei Ihrem Unterauftragnehmer?</t>
  </si>
  <si>
    <t>Quando e perchè ispezionate la merce direttamente presso il subfornitore?</t>
  </si>
  <si>
    <t>How do you handle nonconforming material that was already purchased?</t>
  </si>
  <si>
    <t xml:space="preserve">Wie gehen Sie mit fehlerhaftem Material um, dass Sie bereits dem Unterauftragnehmer abgenommen haben? </t>
  </si>
  <si>
    <t>Come processate materiale difettoso che avete già accettato dal subappaltatore?</t>
  </si>
  <si>
    <t>Which quality documents do you get from your sub-supplier and what do you do in case of missing documents?</t>
  </si>
  <si>
    <t>Welche Qualitätsdokumentation erhalten Sie von Ihrem Unterauftragnehmer und was tun Sie, falls wichtige Dokumente fehlen?</t>
  </si>
  <si>
    <t>Quale documentazione di qualità ricevete dal vostro subfornitore e cosa fate nel caso vi mancassero dei documenti importanti?</t>
  </si>
  <si>
    <t>How do you ensure the correct labeling and traceability of material, components and your product?</t>
  </si>
  <si>
    <t>Wie gewährleisten Sie die Kennzeichnung und Rückverfolgbarkeit von Material, Komponenten und von Ihrem Produkt?</t>
  </si>
  <si>
    <t>Come garantite l' identificazione e la tracciabilità dei materiali, componenti e del vostro prodotto?</t>
  </si>
  <si>
    <t>How do you ensure that the quality of material and components has been kept during storage in your facility (before use) and that the expiry dates are controlled?</t>
  </si>
  <si>
    <t>Wie sichern Sie vor Gebrauch des Materials und der Komponenten ab, dass ihre Qualität während der Lagerung in Ihren Einrichtungen erhalten geblieben ist und ob deren Verfallsdatums kontrolliert wurde?</t>
  </si>
  <si>
    <t>Come assicurate il mantenimento della qualità del materiale e dei componenti durante lo stoccaggio e come monitorate che le eventuali date di scadenza sono state controllate?</t>
  </si>
  <si>
    <t>How do you handle/store hazardous materials?</t>
  </si>
  <si>
    <t>Wie handhaben und lagern Sie gefährliche Stoffe und Materialien?</t>
  </si>
  <si>
    <t>Come gestite ed immaganizzate sostanze e materiali pericolosi?</t>
  </si>
  <si>
    <t>How do you handle/store material and components supplied by Durst?</t>
  </si>
  <si>
    <t>Wie handhaben und lagern Sie Materialien und Komponenten, die Ihnen Durst zukommen lässt?</t>
  </si>
  <si>
    <t>Come gestite ed immaganizzate materiali e componenti che vi vengono forniti da Durst?</t>
  </si>
  <si>
    <t>7)</t>
  </si>
  <si>
    <t>How do you schedule and control your production?</t>
  </si>
  <si>
    <t>Wie planen und überwachen Sie die Produktion?</t>
  </si>
  <si>
    <t>Come organizzate la programmazione, e il controllo della produzione?</t>
  </si>
  <si>
    <t>Is there a process description and are the test steps defined?</t>
  </si>
  <si>
    <t>Gibt es eine Prozessbeschreibung und definierte Prüfschritte?</t>
  </si>
  <si>
    <t>È presente una descrizione dei processi e sono definiti i singoli passaggi di verifica?</t>
  </si>
  <si>
    <t>Work instructions
a) How do the employees receive the necessary information about the respective process?
b) Where are such work instructions avialable for viewing? 
c) Who is responsible for updating them and how is the revision of the instructions organized?</t>
  </si>
  <si>
    <t>Arbeitsanweisungen
a) Wie erhalten die Mitarbeiter die notwendigen Informationen über die entsprechenden Prozesse?
b) Wo werden solche Arbeitsanweisungen verfügbar gehalten?
c) Wer ist für ihre Aktualisierung zuständig und wie organisieren Sie die Revision bzw. Überarbeitung?</t>
  </si>
  <si>
    <t>Instruzioni di lavoro
a) In che modo i dipendenti ricevono le informazioni necessarie sui processi rilevanti?
b) Come vengono messe a disposizione tali istruzioni di lavoro?
c) Chi è responsabile per il loro aggiornamento e come è organizzata la loro revisione?</t>
  </si>
  <si>
    <t>How do you measure your process performance and in which way do you document and monitor your process parameters?</t>
  </si>
  <si>
    <t>Wie messen und bewerten Sie Ihre Prozessleistung und wie dokumentieren und überprüfen / überwachen Sie Ihre Prozessparameter?</t>
  </si>
  <si>
    <t>Come misurate e valutate le prestazioni dei vostri processi e come documentate e verificate / monitorate i vostri parametri di processo?</t>
  </si>
  <si>
    <t>How and with which method do you resolve determined deviations from the production process?</t>
  </si>
  <si>
    <t>Wie und mit welcher Methode werden festgestellte Abweichungen im Produktionsprozess abgearbeitet?</t>
  </si>
  <si>
    <t>Come e con quale metodo risolvete deviazioni dal processo di produzione?</t>
  </si>
  <si>
    <t>Which technological experience do you already have regarding the product and its manufacturing process (product function, accuracy ecc.)?</t>
  </si>
  <si>
    <t>Welche Erfahrung haben Sie bezüglich der Technologie und des Herstellungsprozesses unseres Produktes (Produktfunktion, Genauigkeit und Präzision usw.)?</t>
  </si>
  <si>
    <t xml:space="preserve">Che esperienza avete riguardo alla tecnologia e il processo di produzione del nostro prodotto (funzione del prodotto, accuratezza e precisione ecc.)? </t>
  </si>
  <si>
    <t>Which steps of production or inspection are done by external partners?</t>
  </si>
  <si>
    <t>Welche Schritte der Produktion oder Inspektion werden von externen Partnern durchgeführt?</t>
  </si>
  <si>
    <t>Quali passaggi di produzione o ispezione vengono eseguiti da partner esterni?</t>
  </si>
  <si>
    <t>How is the working area arranged and equipped?</t>
  </si>
  <si>
    <t>Wie ist das Arbeitsumfeld eingerichtet und ausgestattet?</t>
  </si>
  <si>
    <t>Com' è arredato e attrezzato l' ambiente di lavoro?</t>
  </si>
  <si>
    <t>Who is responsible for the production processes and the checks?</t>
  </si>
  <si>
    <t>Wer hat die Verantwortung und die Befehlsgewalt über den Produktionsprozess und über die Prüfprozesse inne?</t>
  </si>
  <si>
    <t>Chi ha la responsabilità e l' autorità sul processo di produzione e sui processi di revisione?</t>
  </si>
  <si>
    <t>Traceability
a) How do you properly identify parts /material during the manufacturing? 
b) How is the traceability of the parts and the material ensured?
c) How do you ensure the traceability of production lots (e.g. batch identification, separation and documentation)?</t>
  </si>
  <si>
    <t>Rückverfolgbarkeit
a) Wie kennzeichnen Sie die Teile und das Material während des Produktionsprozesses?
b) Wie gewährleisten Sie die Rückverfolgbarkeit der Teile und des Materials?
c) Wie gewährleisten Sie die Rückverfolgbarkeit der Produktionslose (z.B. Los-Identifikation, Los-Separation und Dokumentation)?</t>
  </si>
  <si>
    <t>Rintracciabilità
a) Come identificate i componenti e i materiali durante il processo di produzione?
b) Come garantite la rintracciabilità delle parti e del materiale?
c) Come garantite la rintracciabilità dei lotti di produzione (p.e. identificazione, separazione e documentazione dei lotti)?</t>
  </si>
  <si>
    <t>Non conforming products
a) How are defective products identified and controlled when awaiting special instructions or decisions? 
b) Which methods are used to monitor bad parts during manufacturing?</t>
  </si>
  <si>
    <t>Fehlerhafte Produkte
a) Wie werden defekte Produkte gekennzeichnet und gelagert, während Sie auf weiterführende Maßnahmen / Entscheidungen warten?
b) Welche Methoden wenden Sie zur Überwachung von Ausschlussteilen während der Produktion an?</t>
  </si>
  <si>
    <t>Prodotti difettosi
a) Come identificate e controllate prodotti difettosi, mentre sono in attesa di ulteriori azioni?
b) Quali sono i metodi applicati per il monitoraggio di parti difettose escluse durante la produzione?</t>
  </si>
  <si>
    <t>Internal logistics
a) Where do you describe product handling and transport?
b) Are appropriate handling, transport and storage facilities used?
c) How do you avoid damage with the internal transport, handling and (buffer) storage? 
d) Who is responsible for cleanness and tidiness in the manufacturing area?</t>
  </si>
  <si>
    <t>Interne Logistik
a) Wo und wie beschreiben Sie die Handhabung und den Transport des Produktes?
b) Sind geeignete Handhabungs-, Transport- und Lagereinrichtungen vorhanden und in Anwendung?
c) Wie stellen Sie sicher, dass durch internen Transport, Handhabung und (Puffer-)Lagerung keine Schäden am Produkt entstehen?
d) Wer ist im Produktionsbereich für Sauberkeit und Ordnung zuständig?</t>
  </si>
  <si>
    <t>Logistica interna
a) Dove e come descrivete il maneggiamento e il trasporto del prodotto?
b) Sono disponibili e in uso adeguate strutture e apparecchi di maneggiamento, trasporto e lo stoccaggio? 
c) Come potete assicurarci che il trasporto interno, il maneggiamento e lo stoccaggio (buffer) non causi danni al prodotto?
d) Chi è responsabile per la pulizia e l' ordine nella zona di produzione?</t>
  </si>
  <si>
    <t>8)</t>
  </si>
  <si>
    <t xml:space="preserve">What does a typical inspection and test plan for your product look like? </t>
  </si>
  <si>
    <t>Wie schaut ein typischer Inspektions- und Testplan für Ihr Produkt aus?</t>
  </si>
  <si>
    <t>Come è definito un vostro tipico piano di ispezione e di prova?</t>
  </si>
  <si>
    <t xml:space="preserve">What are typical acceptance criterias for your product? </t>
  </si>
  <si>
    <t>Welche sind die klassischen Kriterien zur Akzeptanz eines Ihrer Produkte?</t>
  </si>
  <si>
    <t xml:space="preserve">Quali sono i classici criteri per l' accettazione dei vostri prodotti? </t>
  </si>
  <si>
    <t xml:space="preserve">Which international and internal standards influence the acceptance criterias, i.e. number and kind of tests, test sequences? </t>
  </si>
  <si>
    <t>Welche internationalen und internen Standards fließen in Ihre Akzeptanzkriterien ein, z.B. Anzahl und Art von Tests, Abfolge der Tests usw.?</t>
  </si>
  <si>
    <t>Quali standard interni ed internazionali fanno parte dei vostri criteri d' accettazione, p.e. numero e tipo di prove, sequenza delle prove ecc.?</t>
  </si>
  <si>
    <t>What are the tolerances for the acceptance criterias and where are they defined?</t>
  </si>
  <si>
    <t xml:space="preserve">Welches sind die Toleranzen für die Akzeptanzkriterien und wo sind Sie definiert? </t>
  </si>
  <si>
    <t>Quali sono le tolleranze per i criteri d' accettazione e dove sono definiti?</t>
  </si>
  <si>
    <t>Is the quality verified by appropriate test methods if special processes are applied to certain products (e.g. welding, brazing, galvanic processes, heat treatments ecc.)?</t>
  </si>
  <si>
    <t>Führen Sie geeignete Tests zur Qualitätsüberprüfung von Produkten durch, die spezielle Prozesse durchlaufen (z.B. Schweisen, Löten, galvanische Prozesse, Wärmebehandlungen usw.)?</t>
  </si>
  <si>
    <t>Effettuate prove appropriate per il controllo di qualità dei prodotti che vengono sottoposti a trattamenti e processi speciali (p.e. saldatura, brasatura, processi galvanici, trattamenti termici ecc.)?</t>
  </si>
  <si>
    <t>Do you carry out a complete final test of the finished product and do you record it?</t>
  </si>
  <si>
    <t>Führen Sie nach den letzten Änderungen und Bearbeitungen einen kompletten Endtest des Produktes durch und dokumentieren Sie ihn?</t>
  </si>
  <si>
    <t>Eseguite un collaudo finale completo del prodotto dopo gli ultimi cambiamenti e come lo documentate?</t>
  </si>
  <si>
    <t>Do you record tests and quality checks that you have performed in your own supply chain?</t>
  </si>
  <si>
    <t xml:space="preserve">Bewahren Sie Tests und Qualitätsüberprüfungen auf, die Sie in Ihrer eigenen Lieferkette durchgeführt haben? </t>
  </si>
  <si>
    <t>Conservate e salvate le documentazioni delle prove di qualità che avete effettuato nella vostra catena di fornitura?</t>
  </si>
  <si>
    <t>Inspection and test personnel
a) Which qualifications does your test personnel have? 
b) Which additional trainings does your personnel have? 
c) How often do you perform training for your staff? 
d) How are the competences and skills of your staff measured?</t>
  </si>
  <si>
    <t>Inspektions- und Testpersonal
a) Welche Qualifikationen hat Ihr Testpersonal?
b) Welche zusätzliche Ausbildungen und zusätzliche Qualifikationen hat es?
c) Wie oft veranstalten Sie Schulungen für Ihr Personal?
d) Wie messen bzw. bewerten Sie die Kompetenzen und die Fähigkeiten Ihres Personals?</t>
  </si>
  <si>
    <t>Personale d' ispezione e di prova
a) Quali qualifiche ha il Vostro personale di prova?
b) Quale ulteriore formazione e quali qualifiche aggiuntive possiede?
c) Quanto spesso organizzate dei corsi di formazione per il vostro personale?
d) Come misurate e valutate le competenze e le capacità del vostro personale?</t>
  </si>
  <si>
    <t>9)</t>
  </si>
  <si>
    <t>NCR, customer involvement 
a) What kind of internal failures do you communicate to us? 
b) Who has to inform us abut NCs? How fast are we notified and where is the procedure documented?</t>
  </si>
  <si>
    <t>Fehlerberichte, Miteinbeziehung von Durst 
a) Welche internen Fehler und Zwischenfälle teilen Sie uns mit?
b) Wer und bis wann muss uns über Fehler und Zwischenfälle informieren und wo ist das festgehalten?</t>
  </si>
  <si>
    <t>Rapporti sui difetti, coinvolgimento di Durst
a) Quali errori ed incidenti interni ci comunicate?
b) Chi ci informerà e in quanto tempo di errori e incidenti e dove viene definito?</t>
  </si>
  <si>
    <t>Who will respond to us in case of complaints and how quickly?</t>
  </si>
  <si>
    <t>Wer wird uns im Falle von Reklamationen kontaktieren und wie schnell?</t>
  </si>
  <si>
    <t>Chi e quanto velocemente verremo ricontattati in caso di reclami da parte nostra?</t>
  </si>
  <si>
    <t xml:space="preserve">Who is responsible to handle customer complaints? </t>
  </si>
  <si>
    <t>Wer ist für die Bearbeitung von Kundenbeschwerden verantwortlich?</t>
  </si>
  <si>
    <t>Chi è responsabile per la gestione dei reclami dei clienti?</t>
  </si>
  <si>
    <t xml:space="preserve">How long is your warranty period? </t>
  </si>
  <si>
    <t>Wie lange ist Ihr Gewährleistungszeitraum?</t>
  </si>
  <si>
    <t>Quanto lungo è il vostro periodo di garanzia?</t>
  </si>
  <si>
    <t>How do you solve customer problems with your product after warranty period?</t>
  </si>
  <si>
    <t>Wie lösen Sie Probleme des Kunden mit Ihrem Produkt nach der Gewährleistungszeit?</t>
  </si>
  <si>
    <t>Come risolvete problemi dei clienti con il vostro prodotto dopo il periodo di garanzia?</t>
  </si>
  <si>
    <t>Which processes do you use for customer complaints? (e.g. 8D-report)</t>
  </si>
  <si>
    <t>Welche Prozesse in Bezug auf Kundenbeschwerden wenden Sie an (z.B. 8D-Bericht)?</t>
  </si>
  <si>
    <t>Quali processi applicate riguardo ai reclami dei clienti (p.e. rapporto 8D)?</t>
  </si>
  <si>
    <t>Do you give a first response within 24 hours?</t>
  </si>
  <si>
    <t>Geben Sie eine erste Antwort innerhalb von 24 Stunden?</t>
  </si>
  <si>
    <t>Date una prima risposta entro 24 ore?</t>
  </si>
  <si>
    <t>How do you document, monitor and evaluate customer complaints?</t>
  </si>
  <si>
    <t>Wie bewerten, überwachen und dokumentieren Sie Kundenbeschwerden?</t>
  </si>
  <si>
    <t>Come valutate, monitorate e documentate i reclami dei clienti?</t>
  </si>
  <si>
    <t>When and how do you distinguish between corrective and preventive actions?</t>
  </si>
  <si>
    <t>Ab wann und wie unterteilen Sie zwischen korrigierende und präventive Maßnahmen?</t>
  </si>
  <si>
    <t>Quando e come differenziate le azioni correttive da quelle preventive?</t>
  </si>
  <si>
    <t>What are your regulations for corrective and preventive actions?</t>
  </si>
  <si>
    <t>Welche Regelungen unterliegen solche korrigierende und präventive Maßnahmen?</t>
  </si>
  <si>
    <t>A quali regole sono sottoposte questi azioni?</t>
  </si>
  <si>
    <t>How fast (in hours) can you react in case of a complain?</t>
  </si>
  <si>
    <t>Wie schnell, in Stunden ausgedrückt, können Sie auf Reklamationen reagieren?</t>
  </si>
  <si>
    <t>Quanto velocemente, in termini di ore, potete rispondere ai reclami?</t>
  </si>
  <si>
    <t>10)</t>
  </si>
  <si>
    <t>Product identification
a) Are the product and parts clearly identifiable?
b) How is a proper packaging assured by the packing department?</t>
  </si>
  <si>
    <t>Produktidentifikation
a) Sind die Produkte und Teile eindeutig und klar identifizierbar?
b) Wie sichern Sie uns eine richtige und anforderungsgerechte Verpackung der Waren zu?</t>
  </si>
  <si>
    <t>Identificazione del prodotto
a) È possibile identificare i prodotti e le parti in modo univoco e chiaro?
b) Come potete assicurarci un imballaggio adeguato del prodotto?</t>
  </si>
  <si>
    <t>Pre-delivery inspections
a) How is the release for packaging specification organized?
b) How is the completeness guaranteed?
c) What is the procedure in case of missing parts?</t>
  </si>
  <si>
    <t>Inspektionen vor der Lieferung
a) Wie organisieren Sie die Freigabe zur Verpackung?
b) Wie überprüfen Sie die Vollständigkeit?
c) Wie gehen Sie vor, wenn die Ware nicht vollständig ist?</t>
  </si>
  <si>
    <t>Ispezione pre-fornitura
a) Come organizzate il rilascio per l' imballaggio?
b) Come controllate la completezza?
c) Come procedete se la merce non è completa?</t>
  </si>
  <si>
    <t>Product preservation
How do you guarantee that storaging conditions don't influence the properties of the product (aging, debris, mechanical damage, moisture, corrosion, UV-light, animals, …)?</t>
  </si>
  <si>
    <t>Produktschutz
Wie stellen Sie sicher, dass die Lagerung die Produkteigenschaften nicht beeinflusst (Alterung, Schaden, Feuchtigkeit, Korrosion, UV-Licht, Tiere usw.)?</t>
  </si>
  <si>
    <t xml:space="preserve">Protezione del prodotto
Come Vi assicurate che l' immagazzinamento non influenza le proprietà del prodotto (invecchiamento, danni, umidità, corrosione, raggi UV, animali ecc.)?
</t>
  </si>
  <si>
    <t>Packing and shipping instructions
a) Are goods packed by your own staff?
b) Which packaging procedures are in use and do they comply with Durst specific requirements?
c) How do you ensure that the shipments will be dispatched to the correct Durst plant?
d) How long is the estimated lead time for our purchased products?</t>
  </si>
  <si>
    <t>Verpackung und Versand
a) Führen Sie den Verpackungsprozess mit Ihrem eigenen Team durch?
b) Welche Verpackungsverfahren wenden Sie an? Sind diese mit den spezifischen Anforderungen von Durst abgestimmt?
c) Wie stellen Sie sicher, dass Ihre Lieferungen an die entsprechenden (richtigen) Durst-Werke versendet werden?
d) Wie lang ist die geschätzte Wiederbeschaffungs-zeit für die von uns bezogenen Produkte?</t>
  </si>
  <si>
    <t>Imballaggio e spedizione 
a) Effettuate il processo d' imballaggio con una squadra vostra?
b) Quali metodi d' imballaggio usate? Corrispondono con i nostri requisiti specificati?
c) Come ci assicurate che le vostre forniture vengono inviate allo stabilimento Durst corretto?
d) Quanto stimate il tempo di consegna per i nostri prodotti acquistati?</t>
  </si>
  <si>
    <t>Product accompanying documents (e.g. test certificates, Material Safety Data Sheet)
a) Which documents are delivered with the product?
b) Which documents are sent by e-mail?</t>
  </si>
  <si>
    <t>Produktbegleitende Dokumente (z.B. Testzertifikate, Materialsicherheitsdatenblätter usw.)
a) Welche Dokumente werden mit dem Produkt mitgeliefert?
b) Welche Dokumente werden per E-Mail übermittelt?</t>
  </si>
  <si>
    <t>Documenti di accompagnamento prodotto (p.e. certificati di prova, schede di sicurezza ecc.)
a) Quali documenti sono forniti con il prodotto?
b) Quali documenti vengono trasmessi via e-mail?</t>
  </si>
  <si>
    <t xml:space="preserve">How do you ensure that the Durst requirements (country of origin tariff number, Durst order and article numbers) are indicated on the documents like shipping papers, invoices etc.? </t>
  </si>
  <si>
    <t>Wie können Sie die Anforderungen der Dokumentation an Lieferpapiere und Rechnungen in Bezug auf Warenursprung, Zolltarifnummer, Durst-Bestellnummer, Durst-Artikelkennzeichnung, etc. sicherstellen?</t>
  </si>
  <si>
    <t>Come garantite i requisiti essenziali della seguente documentazione: documenti di trasporto e fatture con riferimenti all'origine delle merci, codice doganale, numero d'ordine Durst, identificazione codice articolo Durst, ecc.?</t>
  </si>
  <si>
    <t>11)</t>
  </si>
  <si>
    <t>How do you handle product liability and warranty issues?</t>
  </si>
  <si>
    <t>Wie gehen Sie mit Produkthaftungs- und Gewährleistungsangelegenheiten um?</t>
  </si>
  <si>
    <t>Come vengono gestite le responsabilità e le garanzie dei prodotti?</t>
  </si>
  <si>
    <t>Who is in charge for customer complaint management, warranty and after sales service?</t>
  </si>
  <si>
    <t>Wer ist der verantwortliche Ansprechpartner für Kundenbeschwerden oder für Anliegen bezüglich Gewährleistung und After-Sales-Services?</t>
  </si>
  <si>
    <t>Chi è il responsabile per i reclami dei clienti o per preoccupazioni in merito ai servizi di garanzia e post-vendita?</t>
  </si>
  <si>
    <t>Which resources are avialable to deal with customer complaints (human resources, spare parts etc.) and how long is the complaint-response time?</t>
  </si>
  <si>
    <t>Welche Ressourcen stehen für die Abwicklung von Kundenbeschwerden zur Verfügung (Mitarbeiter, Ersatzteile usw.) und wie lange ist die Reaktionszeit auf solche Beschwerden?</t>
  </si>
  <si>
    <t>Quali risorse sono disponibili per la gestione dei reclami dei clienti (personale, pezzi di ricambio ecc.) e quanto lungo è il tempo di reazione a tali reclami?</t>
  </si>
  <si>
    <t>Do you have a defined process to evaluate the customer satisfaction? How do you go by such a costumer satisfaction analysis? 
What actions come as a result?</t>
  </si>
  <si>
    <t>Haben Sie einen definierten Prozess für die Evaluierung der Kundenzufriedenheit? Wie führen Sie eine solche Analyse der Kundenzufriedenheit durch und welche Maßnahmen werden daraufhin unternommen?</t>
  </si>
  <si>
    <t>Avete un processo definito per la valutazione della soddisfazione dei clienti? Come effettuate una tale valutazione e quali misure saranno adottate in seguito?</t>
  </si>
  <si>
    <t>How long are spare parts available and how long will maintenance work and service be performed after the last delivery?</t>
  </si>
  <si>
    <t>Wie lange sind nach der letzten Lieferung Ersatzteile verfüg- und nachlieferbar und wie lange werden Wartung und Instandhaltung bzw. After-Sales-Services angeboten?</t>
  </si>
  <si>
    <t>Per quanto tempo dopo l' ultima consegna sono disponibili e fornibili pezzi di ricambio e per quanto tempo vengono offerti servizi di manutenzione e di assistenza post-vendita?</t>
  </si>
  <si>
    <t>Sind Sie prinzipiell einverstanden eine schriftliche Selbstverpflichtung zum Thema Datensicherheit (Vorlage liefert Durst) zu unterzeichnen?</t>
  </si>
  <si>
    <t>Are you generally willing to sign a written commitment regarding data security (template provided by Durst)?</t>
  </si>
  <si>
    <t>Siete, principalmente disposti a firmare un impegno scritto in materia di sicurezza dei dati (modello verrà fornito da Durst)?</t>
  </si>
  <si>
    <t>Supplier self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</si>
</sst>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font>
      <sz val="11"/>
      <color theme="1"/>
      <name val="Calibri"/>
      <family val="2"/>
      <scheme val="minor"/>
    </font>
    <font>
      <sz val="10"/>
      <color theme="1"/>
      <name val="Arial"/>
      <family val="2"/>
    </font>
    <font>
      <sz val="10"/>
      <color rgb="FF000000"/>
      <name val="RotisSemiSans"/>
      <family val="2"/>
    </font>
    <font>
      <b/>
      <sz val="9"/>
      <color indexed="81"/>
      <name val="Segoe UI"/>
      <family val="2"/>
    </font>
    <font>
      <sz val="11"/>
      <color theme="1"/>
      <name val="RotisSemiSans"/>
      <family val="2"/>
    </font>
    <font>
      <b/>
      <sz val="11"/>
      <color theme="1"/>
      <name val="RotisSemiSans"/>
      <family val="2"/>
    </font>
    <font>
      <b/>
      <sz val="11"/>
      <color theme="1"/>
      <name val="Arial"/>
      <family val="2"/>
    </font>
    <font>
      <sz val="11"/>
      <color theme="1"/>
      <name val="Arial"/>
      <family val="2"/>
    </font>
    <font>
      <b/>
      <sz val="10"/>
      <color theme="1"/>
      <name val="Arial"/>
      <family val="2"/>
    </font>
    <font>
      <sz val="10"/>
      <color theme="1"/>
      <name val="Arial"/>
      <family val="2"/>
    </font>
    <font>
      <sz val="10"/>
      <color theme="0"/>
      <name val="Arial"/>
      <family val="2"/>
    </font>
    <font>
      <b/>
      <sz val="18"/>
      <color theme="1"/>
      <name val="Arial"/>
      <family val="2"/>
    </font>
    <font>
      <b/>
      <sz val="10"/>
      <name val="Arial"/>
      <family val="2"/>
    </font>
    <font>
      <sz val="10"/>
      <color rgb="FF222222"/>
      <name val="Arial"/>
      <family val="2"/>
    </font>
    <font>
      <sz val="8"/>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21">
    <xf numFmtId="0" fontId="0" fillId="0" borderId="0" xfId="0"/>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9" fillId="0" borderId="0" xfId="0" applyFont="1" applyAlignment="1">
      <alignment horizontal="center" vertical="center"/>
    </xf>
    <xf numFmtId="0" fontId="8" fillId="2" borderId="0" xfId="0" applyFont="1" applyFill="1" applyAlignment="1">
      <alignment horizontal="center" vertical="center"/>
    </xf>
    <xf numFmtId="0" fontId="10" fillId="0" borderId="0" xfId="0" applyFont="1"/>
    <xf numFmtId="0" fontId="10" fillId="0" borderId="0" xfId="0" applyFont="1" applyAlignment="1">
      <alignment horizontal="center" vertical="center"/>
    </xf>
    <xf numFmtId="0" fontId="9" fillId="0" borderId="0" xfId="0" applyFont="1" applyAlignment="1">
      <alignment horizontal="left" vertical="center"/>
    </xf>
    <xf numFmtId="0" fontId="8" fillId="0" borderId="0" xfId="0" applyFont="1" applyAlignment="1">
      <alignment horizontal="center" vertical="center"/>
    </xf>
    <xf numFmtId="0" fontId="8" fillId="0" borderId="13" xfId="0" applyFont="1" applyBorder="1" applyAlignment="1">
      <alignment vertical="center"/>
    </xf>
    <xf numFmtId="0" fontId="10"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xf>
    <xf numFmtId="0" fontId="8" fillId="4" borderId="1" xfId="0" applyFont="1" applyFill="1" applyBorder="1" applyAlignment="1">
      <alignment horizontal="left"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xf>
    <xf numFmtId="0" fontId="12" fillId="0" borderId="0" xfId="0" applyFont="1" applyAlignment="1">
      <alignment horizontal="left" vertical="center"/>
    </xf>
    <xf numFmtId="0" fontId="8" fillId="3" borderId="1" xfId="0" applyFont="1" applyFill="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8" fillId="3" borderId="2" xfId="0" applyFont="1" applyFill="1" applyBorder="1" applyAlignment="1">
      <alignment horizontal="left" vertical="center"/>
    </xf>
    <xf numFmtId="0" fontId="8" fillId="0" borderId="1" xfId="0" applyFont="1" applyBorder="1" applyAlignment="1">
      <alignment horizontal="left" vertical="center" wrapText="1"/>
    </xf>
    <xf numFmtId="49" fontId="9" fillId="0" borderId="0" xfId="0" applyNumberFormat="1" applyFont="1" applyAlignment="1">
      <alignment horizontal="left" vertical="center" wrapText="1"/>
    </xf>
    <xf numFmtId="49" fontId="8" fillId="0" borderId="0" xfId="0" applyNumberFormat="1" applyFont="1" applyAlignment="1">
      <alignment horizontal="left" vertical="center" wrapText="1"/>
    </xf>
    <xf numFmtId="49" fontId="8" fillId="4" borderId="1" xfId="0" applyNumberFormat="1" applyFont="1" applyFill="1" applyBorder="1" applyAlignment="1">
      <alignment horizontal="left" vertical="center" wrapText="1"/>
    </xf>
    <xf numFmtId="0" fontId="8" fillId="0" borderId="6" xfId="0" applyFont="1" applyBorder="1" applyAlignment="1">
      <alignment horizontal="left" vertical="center"/>
    </xf>
    <xf numFmtId="0" fontId="2" fillId="0" borderId="0" xfId="0" applyFont="1" applyAlignment="1">
      <alignment horizontal="left" vertical="center"/>
    </xf>
    <xf numFmtId="0" fontId="13" fillId="0" borderId="1" xfId="0" applyFont="1" applyBorder="1" applyAlignment="1">
      <alignment horizontal="left" vertical="center"/>
    </xf>
    <xf numFmtId="0" fontId="13" fillId="0" borderId="0" xfId="0" applyFont="1" applyAlignment="1">
      <alignment horizontal="left" vertical="center" wrapText="1"/>
    </xf>
    <xf numFmtId="0" fontId="8" fillId="3" borderId="1" xfId="0" applyFont="1" applyFill="1" applyBorder="1" applyAlignment="1">
      <alignment horizontal="left" vertical="center"/>
    </xf>
    <xf numFmtId="0" fontId="8" fillId="0" borderId="1" xfId="0" applyFont="1" applyBorder="1" applyAlignment="1" applyProtection="1">
      <alignment horizontal="left" vertical="center"/>
      <protection locked="0"/>
    </xf>
    <xf numFmtId="0" fontId="1" fillId="0" borderId="1" xfId="0" applyFont="1" applyBorder="1" applyAlignment="1">
      <alignment horizontal="left" vertical="center" wrapText="1"/>
    </xf>
    <xf numFmtId="0" fontId="1" fillId="0" borderId="0" xfId="0" applyFont="1" applyAlignment="1">
      <alignment horizontal="center" vertical="center"/>
    </xf>
    <xf numFmtId="0" fontId="1" fillId="0" borderId="0" xfId="0" applyFont="1"/>
    <xf numFmtId="0" fontId="1" fillId="0" borderId="0" xfId="0" applyFont="1" applyAlignment="1">
      <alignment horizontal="left" vertical="center"/>
    </xf>
    <xf numFmtId="0" fontId="1" fillId="0" borderId="1"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0" xfId="0" applyFont="1" applyAlignment="1">
      <alignment vertical="center"/>
    </xf>
    <xf numFmtId="0" fontId="1" fillId="0" borderId="0" xfId="0" applyFont="1" applyAlignment="1">
      <alignment horizontal="left" vertical="center" wrapText="1"/>
    </xf>
    <xf numFmtId="0" fontId="1" fillId="0" borderId="1" xfId="0" applyFont="1" applyBorder="1" applyAlignment="1">
      <alignment horizontal="left" vertical="center"/>
    </xf>
    <xf numFmtId="0" fontId="1" fillId="5" borderId="1" xfId="0" applyFont="1" applyFill="1" applyBorder="1" applyAlignment="1">
      <alignment horizontal="left" vertical="center"/>
    </xf>
    <xf numFmtId="3" fontId="1" fillId="5" borderId="1" xfId="0" applyNumberFormat="1" applyFont="1" applyFill="1" applyBorder="1" applyAlignment="1" applyProtection="1">
      <alignment horizontal="left" vertical="center"/>
      <protection locked="0"/>
    </xf>
    <xf numFmtId="3" fontId="1" fillId="5" borderId="0" xfId="0" applyNumberFormat="1" applyFont="1" applyFill="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1"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9" xfId="0" applyFont="1" applyBorder="1" applyAlignment="1">
      <alignment horizontal="center" vertical="center"/>
    </xf>
    <xf numFmtId="0" fontId="1" fillId="0" borderId="1" xfId="0" applyFont="1" applyBorder="1" applyAlignment="1">
      <alignment vertical="center"/>
    </xf>
    <xf numFmtId="0" fontId="1" fillId="0" borderId="8" xfId="0" applyFont="1" applyBorder="1" applyAlignment="1">
      <alignment horizontal="left" vertical="center" wrapText="1"/>
    </xf>
    <xf numFmtId="0" fontId="1" fillId="0" borderId="0" xfId="0" applyFont="1" applyAlignment="1">
      <alignment vertical="center" wrapText="1"/>
    </xf>
    <xf numFmtId="49" fontId="1" fillId="0" borderId="0" xfId="0" applyNumberFormat="1" applyFont="1" applyAlignment="1">
      <alignment horizontal="left" vertical="center" wrapText="1"/>
    </xf>
    <xf numFmtId="49" fontId="1" fillId="0" borderId="1" xfId="0" applyNumberFormat="1" applyFont="1" applyBorder="1" applyAlignment="1">
      <alignment horizontal="left" vertical="center" wrapText="1"/>
    </xf>
    <xf numFmtId="0" fontId="1" fillId="5" borderId="1" xfId="0" applyFont="1" applyFill="1" applyBorder="1" applyAlignment="1">
      <alignment horizontal="left" vertical="center" wrapText="1"/>
    </xf>
    <xf numFmtId="49" fontId="1" fillId="0" borderId="8" xfId="0" applyNumberFormat="1" applyFont="1" applyBorder="1" applyAlignment="1">
      <alignment horizontal="left" vertical="center" wrapText="1"/>
    </xf>
    <xf numFmtId="49" fontId="1" fillId="5" borderId="1" xfId="0" applyNumberFormat="1" applyFont="1" applyFill="1" applyBorder="1" applyAlignment="1">
      <alignment horizontal="left" vertical="center" wrapText="1"/>
    </xf>
    <xf numFmtId="0" fontId="1" fillId="0" borderId="3"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8" fillId="3" borderId="1" xfId="0" applyFont="1" applyFill="1" applyBorder="1" applyAlignment="1">
      <alignment horizontal="left" vertical="center"/>
    </xf>
    <xf numFmtId="0" fontId="1" fillId="0" borderId="1"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4"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12" fillId="5" borderId="1" xfId="0" applyFont="1" applyFill="1" applyBorder="1" applyAlignment="1" applyProtection="1">
      <alignment horizontal="left" vertical="center"/>
      <protection locked="0"/>
    </xf>
    <xf numFmtId="0" fontId="11" fillId="3" borderId="0" xfId="0" applyFont="1" applyFill="1" applyAlignment="1">
      <alignment horizontal="left" vertical="center"/>
    </xf>
    <xf numFmtId="0" fontId="7" fillId="6" borderId="0" xfId="0" applyFont="1" applyFill="1" applyAlignment="1">
      <alignment horizontal="left" vertical="center"/>
    </xf>
    <xf numFmtId="0" fontId="8" fillId="0" borderId="0" xfId="0" applyFont="1" applyAlignment="1">
      <alignment horizontal="center" vertical="center"/>
    </xf>
    <xf numFmtId="0" fontId="8" fillId="4" borderId="10"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 fillId="0" borderId="1" xfId="0" applyFont="1" applyBorder="1" applyAlignment="1" applyProtection="1">
      <alignment horizontal="center" vertical="center"/>
      <protection locked="0"/>
    </xf>
    <xf numFmtId="0" fontId="1" fillId="6" borderId="0" xfId="0" applyFont="1" applyFill="1" applyAlignment="1">
      <alignment horizontal="left" vertical="center"/>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3" borderId="1" xfId="0" applyFont="1" applyFill="1" applyBorder="1" applyAlignment="1">
      <alignment horizontal="left" vertical="center" wrapText="1"/>
    </xf>
    <xf numFmtId="0" fontId="1" fillId="0" borderId="2"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8" xfId="0" applyFont="1" applyBorder="1" applyAlignment="1">
      <alignment horizontal="left" vertical="center" wrapText="1"/>
    </xf>
    <xf numFmtId="0" fontId="1" fillId="0" borderId="1" xfId="0" applyFont="1" applyBorder="1" applyAlignment="1" applyProtection="1">
      <alignment horizontal="left" vertical="center" wrapText="1"/>
      <protection locked="0"/>
    </xf>
    <xf numFmtId="0" fontId="1" fillId="3" borderId="1" xfId="0" applyFont="1" applyFill="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6" borderId="2"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2" fillId="0" borderId="5"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5" borderId="1" xfId="0" applyFont="1" applyFill="1" applyBorder="1" applyAlignment="1">
      <alignment horizontal="left" vertical="center"/>
    </xf>
    <xf numFmtId="0" fontId="1" fillId="5" borderId="2"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3" borderId="2" xfId="0" applyFont="1" applyFill="1" applyBorder="1" applyAlignment="1">
      <alignment vertical="center"/>
    </xf>
    <xf numFmtId="0" fontId="1" fillId="3" borderId="4" xfId="0" applyFont="1" applyFill="1" applyBorder="1" applyAlignment="1">
      <alignment vertical="center"/>
    </xf>
    <xf numFmtId="0" fontId="1" fillId="3" borderId="3" xfId="0" applyFont="1" applyFill="1" applyBorder="1" applyAlignment="1">
      <alignment vertical="center"/>
    </xf>
    <xf numFmtId="0" fontId="11" fillId="3" borderId="0" xfId="0" applyFont="1" applyFill="1" applyAlignment="1">
      <alignment horizontal="left" vertical="center" wrapText="1"/>
    </xf>
  </cellXfs>
  <cellStyles count="1">
    <cellStyle name="Standard" xfId="0" builtinId="0"/>
  </cellStyles>
  <dxfs count="0"/>
  <tableStyles count="1" defaultTableStyle="TableStyleMedium2" defaultPivotStyle="PivotStyleMedium9">
    <tableStyle name="Invisible" pivot="0" table="0" count="0" xr9:uid="{C6238E73-4E6F-4977-B597-C1498F63ADE9}"/>
  </tableStyles>
  <colors>
    <mruColors>
      <color rgb="FFA3FBFB"/>
      <color rgb="FFFFFF6D"/>
      <color rgb="FFFFFF8F"/>
      <color rgb="FFB4DE86"/>
      <color rgb="FF94FAF8"/>
      <color rgb="FFA5F1F1"/>
      <color rgb="FFFFFF97"/>
      <color rgb="FFADDB7B"/>
      <color rgb="FFA6D86E"/>
      <color rgb="FFA7D8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styles" Target="style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theme" Target="theme/theme1.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calcChain" Target="calcChain.xml"/><Relationship Id="rId19" Type="http://schemas.openxmlformats.org/officeDocument/2006/relationships/customXml" Target="../customXml/item9.xml"/><Relationship Id="rId31" Type="http://schemas.openxmlformats.org/officeDocument/2006/relationships/customXml" Target="../customXml/item21.xml"/><Relationship Id="rId4" Type="http://schemas.openxmlformats.org/officeDocument/2006/relationships/worksheet" Target="worksheets/sheet4.xml"/><Relationship Id="rId9" Type="http://schemas.microsoft.com/office/2007/relationships/customDataProps" Target="customData/itemProps1.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 General Information'!$A$28</c:f>
          <c:strCache>
            <c:ptCount val="1"/>
            <c:pt idx="0">
              <c:v>Key figures development</c:v>
            </c:pt>
          </c:strCache>
        </c:strRef>
      </c:tx>
      <c:layout>
        <c:manualLayout>
          <c:xMode val="edge"/>
          <c:yMode val="edge"/>
          <c:x val="0.19605620753005498"/>
          <c:y val="2.4464831804281346E-2"/>
        </c:manualLayout>
      </c:layout>
      <c:overlay val="0"/>
      <c:txPr>
        <a:bodyPr/>
        <a:lstStyle/>
        <a:p>
          <a:pPr>
            <a:defRPr/>
          </a:pPr>
          <a:endParaRPr lang="en-US"/>
        </a:p>
      </c:txPr>
    </c:title>
    <c:autoTitleDeleted val="0"/>
    <c:plotArea>
      <c:layout/>
      <c:barChart>
        <c:barDir val="col"/>
        <c:grouping val="clustered"/>
        <c:varyColors val="0"/>
        <c:ser>
          <c:idx val="0"/>
          <c:order val="0"/>
          <c:tx>
            <c:strRef>
              <c:f>'B) General Information'!$A$29</c:f>
              <c:strCache>
                <c:ptCount val="1"/>
                <c:pt idx="0">
                  <c:v>Turnover [€]</c:v>
                </c:pt>
              </c:strCache>
            </c:strRef>
          </c:tx>
          <c:invertIfNegative val="0"/>
          <c:cat>
            <c:numRef>
              <c:f>'B) General Information'!$B$28:$E$28</c:f>
              <c:numCache>
                <c:formatCode>General</c:formatCode>
                <c:ptCount val="4"/>
                <c:pt idx="0">
                  <c:v>2022</c:v>
                </c:pt>
                <c:pt idx="1">
                  <c:v>2023</c:v>
                </c:pt>
                <c:pt idx="2">
                  <c:v>2024</c:v>
                </c:pt>
                <c:pt idx="3">
                  <c:v>2025</c:v>
                </c:pt>
              </c:numCache>
            </c:numRef>
          </c:cat>
          <c:val>
            <c:numRef>
              <c:f>'B) General Information'!$B$29:$E$29</c:f>
              <c:numCache>
                <c:formatCode>#,##0</c:formatCode>
                <c:ptCount val="4"/>
              </c:numCache>
            </c:numRef>
          </c:val>
          <c:extLst>
            <c:ext xmlns:c16="http://schemas.microsoft.com/office/drawing/2014/chart" uri="{C3380CC4-5D6E-409C-BE32-E72D297353CC}">
              <c16:uniqueId val="{00000000-0CFC-4E46-AACC-93ECDAC40617}"/>
            </c:ext>
          </c:extLst>
        </c:ser>
        <c:ser>
          <c:idx val="1"/>
          <c:order val="1"/>
          <c:tx>
            <c:strRef>
              <c:f>'B) General Information'!$A$32</c:f>
              <c:strCache>
                <c:ptCount val="1"/>
                <c:pt idx="0">
                  <c:v>Profit/loss [€]</c:v>
                </c:pt>
              </c:strCache>
            </c:strRef>
          </c:tx>
          <c:invertIfNegative val="0"/>
          <c:val>
            <c:numRef>
              <c:f>'B) General Information'!$B$32:$E$32</c:f>
              <c:numCache>
                <c:formatCode>#,##0</c:formatCode>
                <c:ptCount val="4"/>
              </c:numCache>
            </c:numRef>
          </c:val>
          <c:extLst>
            <c:ext xmlns:c16="http://schemas.microsoft.com/office/drawing/2014/chart" uri="{C3380CC4-5D6E-409C-BE32-E72D297353CC}">
              <c16:uniqueId val="{00000001-0CFC-4E46-AACC-93ECDAC40617}"/>
            </c:ext>
          </c:extLst>
        </c:ser>
        <c:ser>
          <c:idx val="2"/>
          <c:order val="2"/>
          <c:tx>
            <c:strRef>
              <c:f>'B) General Information'!$A$33</c:f>
              <c:strCache>
                <c:ptCount val="1"/>
                <c:pt idx="0">
                  <c:v>Purchasing volume [€]</c:v>
                </c:pt>
              </c:strCache>
            </c:strRef>
          </c:tx>
          <c:invertIfNegative val="0"/>
          <c:val>
            <c:numRef>
              <c:f>'B) General Information'!$B$33:$E$33</c:f>
              <c:numCache>
                <c:formatCode>#,##0</c:formatCode>
                <c:ptCount val="4"/>
              </c:numCache>
            </c:numRef>
          </c:val>
          <c:extLst>
            <c:ext xmlns:c16="http://schemas.microsoft.com/office/drawing/2014/chart" uri="{C3380CC4-5D6E-409C-BE32-E72D297353CC}">
              <c16:uniqueId val="{00000002-0CFC-4E46-AACC-93ECDAC40617}"/>
            </c:ext>
          </c:extLst>
        </c:ser>
        <c:dLbls>
          <c:showLegendKey val="0"/>
          <c:showVal val="0"/>
          <c:showCatName val="0"/>
          <c:showSerName val="0"/>
          <c:showPercent val="0"/>
          <c:showBubbleSize val="0"/>
        </c:dLbls>
        <c:gapWidth val="150"/>
        <c:axId val="262388240"/>
        <c:axId val="262389024"/>
      </c:barChart>
      <c:catAx>
        <c:axId val="262388240"/>
        <c:scaling>
          <c:orientation val="minMax"/>
        </c:scaling>
        <c:delete val="0"/>
        <c:axPos val="b"/>
        <c:numFmt formatCode="General" sourceLinked="1"/>
        <c:majorTickMark val="none"/>
        <c:minorTickMark val="none"/>
        <c:tickLblPos val="nextTo"/>
        <c:crossAx val="262389024"/>
        <c:crosses val="autoZero"/>
        <c:auto val="1"/>
        <c:lblAlgn val="ctr"/>
        <c:lblOffset val="100"/>
        <c:noMultiLvlLbl val="0"/>
      </c:catAx>
      <c:valAx>
        <c:axId val="262389024"/>
        <c:scaling>
          <c:orientation val="minMax"/>
        </c:scaling>
        <c:delete val="0"/>
        <c:axPos val="l"/>
        <c:majorGridlines/>
        <c:numFmt formatCode="#,##0" sourceLinked="1"/>
        <c:majorTickMark val="out"/>
        <c:minorTickMark val="none"/>
        <c:tickLblPos val="nextTo"/>
        <c:crossAx val="262388240"/>
        <c:crosses val="autoZero"/>
        <c:crossBetween val="between"/>
        <c:majorUnit val="1000000"/>
        <c:dispUnits>
          <c:builtInUnit val="millions"/>
          <c:dispUnitsLbl>
            <c:layout>
              <c:manualLayout>
                <c:xMode val="edge"/>
                <c:yMode val="edge"/>
                <c:x val="3.188405069404298E-2"/>
                <c:y val="0.17834840377890449"/>
              </c:manualLayout>
            </c:layout>
            <c:tx>
              <c:rich>
                <a:bodyPr/>
                <a:lstStyle/>
                <a:p>
                  <a:pPr>
                    <a:defRPr/>
                  </a:pPr>
                  <a:r>
                    <a:rPr lang="en-US" baseline="0"/>
                    <a:t>million €</a:t>
                  </a:r>
                  <a:endParaRPr lang="en-US"/>
                </a:p>
              </c:rich>
            </c:tx>
          </c:dispUnitsLbl>
        </c:dispUnits>
      </c:valAx>
    </c:plotArea>
    <c:legend>
      <c:legendPos val="b"/>
      <c:overlay val="0"/>
    </c:legend>
    <c:plotVisOnly val="1"/>
    <c:dispBlanksAs val="gap"/>
    <c:showDLblsOverMax val="0"/>
  </c:chart>
  <c:printSettings>
    <c:headerFooter/>
    <c:pageMargins b="0.78740157499999996" l="0.7" r="0.7" t="0.78740157499999996" header="0.3" footer="0.3"/>
    <c:pageSetup/>
  </c:printSettings>
</c:chartSpace>
</file>

<file path=xl/customData/_rels/itemProps1.xml.rels><?xml version="1.0" encoding="UTF-8" standalone="yes"?>
<Relationships xmlns="http://schemas.openxmlformats.org/package/2006/relationships"><Relationship Id="rId1" Type="http://schemas.microsoft.com/office/2007/relationships/customData" Target="item1.data"/></Relationships>
</file>

<file path=xl/customData/itemProps1.xml><?xml version="1.0" encoding="utf-8"?>
<datastoreItem xmlns="http://schemas.microsoft.com/office/spreadsheetml/2009/9/main" id="Microsoft_SQLServer_AnalysisServices"/>
</file>

<file path=xl/drawings/_rels/drawing1.xml.rels><?xml version="1.0" encoding="UTF-8" standalone="yes"?>
<Relationships xmlns="http://schemas.openxmlformats.org/package/2006/relationships"><Relationship Id="rId3" Type="http://schemas.openxmlformats.org/officeDocument/2006/relationships/hyperlink" Target="#'I) Languages'!A1"/><Relationship Id="rId2" Type="http://schemas.openxmlformats.org/officeDocument/2006/relationships/hyperlink" Target="#'B) General Information'!A1"/><Relationship Id="rId1" Type="http://schemas.openxmlformats.org/officeDocument/2006/relationships/hyperlink" Target="#'C) Range of Performance'!A1"/><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Cockpit!A1"/><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ckpit!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ockpit!A1"/></Relationships>
</file>

<file path=xl/drawings/drawing1.xml><?xml version="1.0" encoding="utf-8"?>
<xdr:wsDr xmlns:xdr="http://schemas.openxmlformats.org/drawingml/2006/spreadsheetDrawing" xmlns:a="http://schemas.openxmlformats.org/drawingml/2006/main">
  <xdr:twoCellAnchor>
    <xdr:from>
      <xdr:col>1</xdr:col>
      <xdr:colOff>2</xdr:colOff>
      <xdr:row>4</xdr:row>
      <xdr:rowOff>142875</xdr:rowOff>
    </xdr:from>
    <xdr:to>
      <xdr:col>6</xdr:col>
      <xdr:colOff>0</xdr:colOff>
      <xdr:row>6</xdr:row>
      <xdr:rowOff>0</xdr:rowOff>
    </xdr:to>
    <xdr:sp macro="" textlink="$G$6">
      <xdr:nvSpPr>
        <xdr:cNvPr id="5" name="Pfeil nach rechts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609602" y="1819275"/>
          <a:ext cx="3047998" cy="4953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fld id="{3086AC7E-3D0A-400E-AFE5-38D1B8F81E42}" type="TxLink">
            <a:rPr lang="en-US" sz="1100" b="0" i="0" u="none" strike="noStrike">
              <a:solidFill>
                <a:srgbClr val="000000"/>
              </a:solidFill>
              <a:effectLst/>
              <a:latin typeface="Calibri"/>
              <a:ea typeface="+mn-ea"/>
              <a:cs typeface="+mn-cs"/>
            </a:rPr>
            <a:pPr algn="ctr"/>
            <a:t>Range of Performance</a:t>
          </a:fld>
          <a:endParaRPr lang="en-US" sz="1100" b="0" i="0" u="none" strike="noStrike">
            <a:solidFill>
              <a:sysClr val="windowText" lastClr="000000"/>
            </a:solidFill>
            <a:effectLst/>
            <a:latin typeface="+mn-lt"/>
            <a:ea typeface="+mn-ea"/>
            <a:cs typeface="+mn-cs"/>
          </a:endParaRPr>
        </a:p>
      </xdr:txBody>
    </xdr:sp>
    <xdr:clientData/>
  </xdr:twoCellAnchor>
  <xdr:twoCellAnchor>
    <xdr:from>
      <xdr:col>1</xdr:col>
      <xdr:colOff>19052</xdr:colOff>
      <xdr:row>3</xdr:row>
      <xdr:rowOff>0</xdr:rowOff>
    </xdr:from>
    <xdr:to>
      <xdr:col>6</xdr:col>
      <xdr:colOff>0</xdr:colOff>
      <xdr:row>4</xdr:row>
      <xdr:rowOff>133350</xdr:rowOff>
    </xdr:to>
    <xdr:sp macro="" textlink="$G$4">
      <xdr:nvSpPr>
        <xdr:cNvPr id="7" name="Pfeil nach rechts 6">
          <a:hlinkClick xmlns:r="http://schemas.openxmlformats.org/officeDocument/2006/relationships" r:id="rId2"/>
          <a:extLst>
            <a:ext uri="{FF2B5EF4-FFF2-40B4-BE49-F238E27FC236}">
              <a16:creationId xmlns:a16="http://schemas.microsoft.com/office/drawing/2014/main" id="{00000000-0008-0000-0000-000007000000}"/>
            </a:ext>
          </a:extLst>
        </xdr:cNvPr>
        <xdr:cNvSpPr/>
      </xdr:nvSpPr>
      <xdr:spPr>
        <a:xfrm>
          <a:off x="628652" y="1304925"/>
          <a:ext cx="3028948" cy="504825"/>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fld id="{E6D4B817-C931-461D-8CBF-4053F8D1DE69}" type="TxLink">
            <a:rPr lang="en-US" sz="1100" b="0" i="0" u="none" strike="noStrike">
              <a:solidFill>
                <a:srgbClr val="000000"/>
              </a:solidFill>
              <a:effectLst/>
              <a:latin typeface="Calibri"/>
              <a:ea typeface="+mn-ea"/>
              <a:cs typeface="+mn-cs"/>
            </a:rPr>
            <a:pPr algn="ctr"/>
            <a:t>General Information</a:t>
          </a:fld>
          <a:endParaRPr lang="en-US" sz="1100" b="0" i="0" u="none" strike="noStrike">
            <a:solidFill>
              <a:sysClr val="windowText" lastClr="000000"/>
            </a:solidFill>
            <a:effectLst/>
            <a:latin typeface="+mn-lt"/>
            <a:ea typeface="+mn-ea"/>
            <a:cs typeface="+mn-cs"/>
          </a:endParaRPr>
        </a:p>
      </xdr:txBody>
    </xdr:sp>
    <xdr:clientData/>
  </xdr:twoCellAnchor>
  <xdr:twoCellAnchor>
    <xdr:from>
      <xdr:col>1</xdr:col>
      <xdr:colOff>0</xdr:colOff>
      <xdr:row>7</xdr:row>
      <xdr:rowOff>0</xdr:rowOff>
    </xdr:from>
    <xdr:to>
      <xdr:col>6</xdr:col>
      <xdr:colOff>9523</xdr:colOff>
      <xdr:row>8</xdr:row>
      <xdr:rowOff>133350</xdr:rowOff>
    </xdr:to>
    <xdr:sp macro="" textlink="$G$8">
      <xdr:nvSpPr>
        <xdr:cNvPr id="28" name="Pfeil nach rechts 27">
          <a:hlinkClick xmlns:r="http://schemas.openxmlformats.org/officeDocument/2006/relationships" r:id="rId3"/>
          <a:extLst>
            <a:ext uri="{FF2B5EF4-FFF2-40B4-BE49-F238E27FC236}">
              <a16:creationId xmlns:a16="http://schemas.microsoft.com/office/drawing/2014/main" id="{00000000-0008-0000-0000-00001C000000}"/>
            </a:ext>
          </a:extLst>
        </xdr:cNvPr>
        <xdr:cNvSpPr/>
      </xdr:nvSpPr>
      <xdr:spPr>
        <a:xfrm>
          <a:off x="609600" y="4781550"/>
          <a:ext cx="3057523" cy="495300"/>
        </a:xfrm>
        <a:prstGeom prst="right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fld id="{58C0B871-CF73-4982-8BDD-E4D94F3B774A}" type="TxLink">
            <a:rPr lang="en-US" sz="1100" b="0" i="0" u="none" strike="noStrike">
              <a:solidFill>
                <a:srgbClr val="000000"/>
              </a:solidFill>
              <a:effectLst/>
              <a:latin typeface="Calibri"/>
              <a:ea typeface="+mn-ea"/>
              <a:cs typeface="+mn-cs"/>
            </a:rPr>
            <a:pPr algn="ctr"/>
            <a:t>Languages</a:t>
          </a:fld>
          <a:endParaRPr lang="en-US" sz="1100" b="0" i="0" u="none" strike="noStrike">
            <a:solidFill>
              <a:sysClr val="windowText" lastClr="000000"/>
            </a:solidFill>
            <a:effectLst/>
            <a:latin typeface="+mn-lt"/>
            <a:ea typeface="+mn-ea"/>
            <a:cs typeface="+mn-cs"/>
          </a:endParaRPr>
        </a:p>
      </xdr:txBody>
    </xdr:sp>
    <xdr:clientData/>
  </xdr:twoCellAnchor>
  <xdr:twoCellAnchor editAs="oneCell">
    <xdr:from>
      <xdr:col>8</xdr:col>
      <xdr:colOff>476250</xdr:colOff>
      <xdr:row>0</xdr:row>
      <xdr:rowOff>0</xdr:rowOff>
    </xdr:from>
    <xdr:to>
      <xdr:col>10</xdr:col>
      <xdr:colOff>409116</xdr:colOff>
      <xdr:row>3</xdr:row>
      <xdr:rowOff>118441</xdr:rowOff>
    </xdr:to>
    <xdr:pic>
      <xdr:nvPicPr>
        <xdr:cNvPr id="23" name="Grafik 22">
          <a:extLst>
            <a:ext uri="{FF2B5EF4-FFF2-40B4-BE49-F238E27FC236}">
              <a16:creationId xmlns:a16="http://schemas.microsoft.com/office/drawing/2014/main" id="{BB64120A-C53C-4581-8616-5792BD091D12}"/>
            </a:ext>
          </a:extLst>
        </xdr:cNvPr>
        <xdr:cNvPicPr>
          <a:picLocks noChangeAspect="1"/>
        </xdr:cNvPicPr>
      </xdr:nvPicPr>
      <xdr:blipFill>
        <a:blip xmlns:r="http://schemas.openxmlformats.org/officeDocument/2006/relationships" r:embed="rId4"/>
        <a:stretch>
          <a:fillRect/>
        </a:stretch>
      </xdr:blipFill>
      <xdr:spPr>
        <a:xfrm>
          <a:off x="5353050" y="0"/>
          <a:ext cx="1152066" cy="8613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276224</xdr:colOff>
      <xdr:row>27</xdr:row>
      <xdr:rowOff>0</xdr:rowOff>
    </xdr:from>
    <xdr:to>
      <xdr:col>11</xdr:col>
      <xdr:colOff>600075</xdr:colOff>
      <xdr:row>38</xdr:row>
      <xdr:rowOff>200025</xdr:rowOff>
    </xdr:to>
    <xdr:graphicFrame macro="">
      <xdr:nvGraphicFramePr>
        <xdr:cNvPr id="4" name="Diagramm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0</xdr:colOff>
      <xdr:row>2</xdr:row>
      <xdr:rowOff>0</xdr:rowOff>
    </xdr:to>
    <xdr:sp macro="" textlink="Cockpit!F10">
      <xdr:nvSpPr>
        <xdr:cNvPr id="13" name="Rechteck 12">
          <a:hlinkClick xmlns:r="http://schemas.openxmlformats.org/officeDocument/2006/relationships" r:id="rId2"/>
          <a:extLst>
            <a:ext uri="{FF2B5EF4-FFF2-40B4-BE49-F238E27FC236}">
              <a16:creationId xmlns:a16="http://schemas.microsoft.com/office/drawing/2014/main" id="{00000000-0008-0000-0200-00000D000000}"/>
            </a:ext>
          </a:extLst>
        </xdr:cNvPr>
        <xdr:cNvSpPr/>
      </xdr:nvSpPr>
      <xdr:spPr>
        <a:xfrm>
          <a:off x="0" y="0"/>
          <a:ext cx="1647825" cy="485775"/>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fld id="{2A217532-48C2-47F4-A2D8-BF560492BD86}" type="TxLink">
            <a:rPr lang="en-US" sz="1100" b="1" i="0" u="none" strike="noStrike">
              <a:solidFill>
                <a:sysClr val="windowText" lastClr="000000"/>
              </a:solidFill>
              <a:latin typeface="Calibri"/>
            </a:rPr>
            <a:pPr algn="ctr"/>
            <a:t>back to COCKPIT</a:t>
          </a:fld>
          <a:endParaRPr lang="en-US" sz="1100" b="1">
            <a:solidFill>
              <a:sysClr val="windowText" lastClr="000000"/>
            </a:solidFill>
          </a:endParaRPr>
        </a:p>
      </xdr:txBody>
    </xdr:sp>
    <xdr:clientData/>
  </xdr:twoCellAnchor>
  <xdr:oneCellAnchor>
    <xdr:from>
      <xdr:col>0</xdr:col>
      <xdr:colOff>1209675</xdr:colOff>
      <xdr:row>0</xdr:row>
      <xdr:rowOff>276225</xdr:rowOff>
    </xdr:from>
    <xdr:ext cx="184731" cy="264560"/>
    <xdr:sp macro="" textlink="">
      <xdr:nvSpPr>
        <xdr:cNvPr id="8" name="Textfeld 7">
          <a:extLst>
            <a:ext uri="{FF2B5EF4-FFF2-40B4-BE49-F238E27FC236}">
              <a16:creationId xmlns:a16="http://schemas.microsoft.com/office/drawing/2014/main" id="{00000000-0008-0000-0200-000008000000}"/>
            </a:ext>
          </a:extLst>
        </xdr:cNvPr>
        <xdr:cNvSpPr txBox="1"/>
      </xdr:nvSpPr>
      <xdr:spPr>
        <a:xfrm>
          <a:off x="1209675" y="27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twoCellAnchor editAs="oneCell">
    <xdr:from>
      <xdr:col>10</xdr:col>
      <xdr:colOff>95250</xdr:colOff>
      <xdr:row>0</xdr:row>
      <xdr:rowOff>0</xdr:rowOff>
    </xdr:from>
    <xdr:to>
      <xdr:col>12</xdr:col>
      <xdr:colOff>9956</xdr:colOff>
      <xdr:row>4</xdr:row>
      <xdr:rowOff>9525</xdr:rowOff>
    </xdr:to>
    <xdr:pic>
      <xdr:nvPicPr>
        <xdr:cNvPr id="6" name="Grafik 5">
          <a:extLst>
            <a:ext uri="{FF2B5EF4-FFF2-40B4-BE49-F238E27FC236}">
              <a16:creationId xmlns:a16="http://schemas.microsoft.com/office/drawing/2014/main" id="{72AE1C40-B936-4628-9006-F7827EC82C1B}"/>
            </a:ext>
          </a:extLst>
        </xdr:cNvPr>
        <xdr:cNvPicPr>
          <a:picLocks noChangeAspect="1"/>
        </xdr:cNvPicPr>
      </xdr:nvPicPr>
      <xdr:blipFill>
        <a:blip xmlns:r="http://schemas.openxmlformats.org/officeDocument/2006/relationships" r:embed="rId3"/>
        <a:stretch>
          <a:fillRect/>
        </a:stretch>
      </xdr:blipFill>
      <xdr:spPr>
        <a:xfrm>
          <a:off x="8782050" y="0"/>
          <a:ext cx="1172006" cy="87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sp macro="" textlink="Cockpit!F10">
      <xdr:nvSpPr>
        <xdr:cNvPr id="4" name="Rechteck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0" y="0"/>
          <a:ext cx="1085850" cy="485775"/>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fld id="{51843A00-5B78-487F-9787-1F87EB964FCF}" type="TxLink">
            <a:rPr lang="en-US" sz="1100" b="1" i="0" u="none" strike="noStrike">
              <a:solidFill>
                <a:sysClr val="windowText" lastClr="000000"/>
              </a:solidFill>
              <a:latin typeface="Calibri"/>
            </a:rPr>
            <a:pPr algn="ctr"/>
            <a:t>back to COCKPIT</a:t>
          </a:fld>
          <a:endParaRPr lang="en-US" sz="1100" b="1">
            <a:solidFill>
              <a:sysClr val="windowText" lastClr="000000"/>
            </a:solidFill>
          </a:endParaRPr>
        </a:p>
      </xdr:txBody>
    </xdr:sp>
    <xdr:clientData/>
  </xdr:twoCellAnchor>
  <xdr:twoCellAnchor editAs="oneCell">
    <xdr:from>
      <xdr:col>9</xdr:col>
      <xdr:colOff>376092</xdr:colOff>
      <xdr:row>0</xdr:row>
      <xdr:rowOff>0</xdr:rowOff>
    </xdr:from>
    <xdr:to>
      <xdr:col>10</xdr:col>
      <xdr:colOff>766158</xdr:colOff>
      <xdr:row>4</xdr:row>
      <xdr:rowOff>0</xdr:rowOff>
    </xdr:to>
    <xdr:pic>
      <xdr:nvPicPr>
        <xdr:cNvPr id="5" name="Grafik 4">
          <a:extLst>
            <a:ext uri="{FF2B5EF4-FFF2-40B4-BE49-F238E27FC236}">
              <a16:creationId xmlns:a16="http://schemas.microsoft.com/office/drawing/2014/main" id="{7E64133E-27FA-48C8-8F4D-BFAFCD82EDBA}"/>
            </a:ext>
          </a:extLst>
        </xdr:cNvPr>
        <xdr:cNvPicPr>
          <a:picLocks noChangeAspect="1"/>
        </xdr:cNvPicPr>
      </xdr:nvPicPr>
      <xdr:blipFill>
        <a:blip xmlns:r="http://schemas.openxmlformats.org/officeDocument/2006/relationships" r:embed="rId2"/>
        <a:stretch>
          <a:fillRect/>
        </a:stretch>
      </xdr:blipFill>
      <xdr:spPr>
        <a:xfrm>
          <a:off x="7068440" y="0"/>
          <a:ext cx="1152066" cy="8613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1704975</xdr:colOff>
      <xdr:row>2</xdr:row>
      <xdr:rowOff>28574</xdr:rowOff>
    </xdr:to>
    <xdr:sp macro="" textlink="">
      <xdr:nvSpPr>
        <xdr:cNvPr id="5" name="Rechteck 4">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0" y="0"/>
          <a:ext cx="1704975" cy="514349"/>
        </a:xfrm>
        <a:prstGeom prst="rect">
          <a:avLst/>
        </a:prstGeom>
        <a:ln w="1270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back</a:t>
          </a:r>
          <a:r>
            <a:rPr lang="en-US" sz="1100" b="1" baseline="0"/>
            <a:t> to Cockpit</a:t>
          </a:r>
          <a:endParaRPr lang="en-US" sz="1100" b="1"/>
        </a:p>
      </xdr:txBody>
    </xdr:sp>
    <xdr:clientData/>
  </xdr:twoCellAnchor>
  <xdr:twoCellAnchor editAs="oneCell">
    <xdr:from>
      <xdr:col>3</xdr:col>
      <xdr:colOff>1532283</xdr:colOff>
      <xdr:row>2</xdr:row>
      <xdr:rowOff>8280</xdr:rowOff>
    </xdr:from>
    <xdr:to>
      <xdr:col>4</xdr:col>
      <xdr:colOff>9066</xdr:colOff>
      <xdr:row>7</xdr:row>
      <xdr:rowOff>41410</xdr:rowOff>
    </xdr:to>
    <xdr:pic>
      <xdr:nvPicPr>
        <xdr:cNvPr id="4" name="Grafik 3">
          <a:extLst>
            <a:ext uri="{FF2B5EF4-FFF2-40B4-BE49-F238E27FC236}">
              <a16:creationId xmlns:a16="http://schemas.microsoft.com/office/drawing/2014/main" id="{D9825A04-585B-4C07-903F-2E7745659482}"/>
            </a:ext>
          </a:extLst>
        </xdr:cNvPr>
        <xdr:cNvPicPr>
          <a:picLocks noChangeAspect="1"/>
        </xdr:cNvPicPr>
      </xdr:nvPicPr>
      <xdr:blipFill>
        <a:blip xmlns:r="http://schemas.openxmlformats.org/officeDocument/2006/relationships" r:embed="rId2"/>
        <a:stretch>
          <a:fillRect/>
        </a:stretch>
      </xdr:blipFill>
      <xdr:spPr>
        <a:xfrm>
          <a:off x="8829261" y="496954"/>
          <a:ext cx="1152066" cy="8613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J15"/>
  <sheetViews>
    <sheetView showGridLines="0" tabSelected="1" zoomScaleNormal="100" zoomScaleSheetLayoutView="100" workbookViewId="0">
      <selection activeCell="H17" sqref="H17"/>
    </sheetView>
  </sheetViews>
  <sheetFormatPr baseColWidth="10" defaultColWidth="9.140625" defaultRowHeight="12.75"/>
  <cols>
    <col min="1" max="1" width="9.140625" style="11"/>
    <col min="2" max="6" width="9.140625" style="6"/>
    <col min="7" max="7" width="22.140625" style="6" bestFit="1" customWidth="1"/>
    <col min="8" max="16384" width="9.140625" style="6"/>
  </cols>
  <sheetData>
    <row r="1" spans="1:10" ht="24.95" customHeight="1">
      <c r="A1" s="74" t="s">
        <v>0</v>
      </c>
      <c r="B1" s="74"/>
      <c r="C1" s="74"/>
      <c r="D1" s="72" t="s">
        <v>745</v>
      </c>
      <c r="E1" s="72"/>
      <c r="F1" s="72"/>
      <c r="G1" s="72"/>
      <c r="H1" s="36"/>
      <c r="I1" s="36"/>
      <c r="J1" s="36"/>
    </row>
    <row r="2" spans="1:10" ht="15" customHeight="1">
      <c r="A2" s="74"/>
      <c r="B2" s="74"/>
      <c r="C2" s="74"/>
      <c r="D2" s="72"/>
      <c r="E2" s="72"/>
      <c r="F2" s="72"/>
      <c r="G2" s="72"/>
      <c r="H2" s="36"/>
      <c r="I2" s="36"/>
      <c r="J2" s="36"/>
    </row>
    <row r="3" spans="1:10" ht="18.75" customHeight="1">
      <c r="A3" s="36"/>
      <c r="B3" s="36"/>
      <c r="C3" s="36"/>
      <c r="D3" s="82"/>
      <c r="E3" s="82"/>
      <c r="F3" s="82"/>
      <c r="G3" s="82"/>
      <c r="H3" s="36"/>
      <c r="I3" s="36"/>
      <c r="J3" s="36"/>
    </row>
    <row r="4" spans="1:10" ht="20.25" customHeight="1">
      <c r="A4" s="7" t="s">
        <v>2</v>
      </c>
      <c r="B4" s="37"/>
      <c r="C4" s="37"/>
      <c r="D4" s="36"/>
      <c r="E4" s="36"/>
      <c r="F4" s="36"/>
      <c r="G4" s="8" t="str">
        <f>VLOOKUP(A4,'I) Languages'!$A$13:$D$21, Cockpit!$B$12, FALSE)</f>
        <v>General Information</v>
      </c>
      <c r="H4" s="8" t="e">
        <f>VLOOKUP(#REF!,'I) Languages'!$A$22:$D$32, Cockpit!$B$12, FALSE)</f>
        <v>#REF!</v>
      </c>
      <c r="I4" s="36"/>
      <c r="J4" s="36"/>
    </row>
    <row r="5" spans="1:10" ht="20.25" customHeight="1">
      <c r="A5" s="36"/>
      <c r="B5" s="36"/>
      <c r="C5" s="37"/>
      <c r="D5" s="36"/>
      <c r="E5" s="36"/>
      <c r="F5" s="36"/>
      <c r="G5" s="8"/>
      <c r="H5" s="9"/>
      <c r="I5" s="36"/>
      <c r="J5" s="36"/>
    </row>
    <row r="6" spans="1:10" ht="20.25" customHeight="1">
      <c r="A6" s="7" t="s">
        <v>3</v>
      </c>
      <c r="B6" s="37"/>
      <c r="C6" s="37"/>
      <c r="D6" s="36"/>
      <c r="E6" s="36"/>
      <c r="F6" s="36"/>
      <c r="G6" s="8" t="str">
        <f>VLOOKUP(A6,'I) Languages'!$A$13:$D$21, Cockpit!$B$12, FALSE)</f>
        <v>Range of Performance</v>
      </c>
      <c r="H6" s="8" t="e">
        <f>VLOOKUP(#REF!,'I) Languages'!$A$22:$D$32, Cockpit!$B$12, FALSE)</f>
        <v>#REF!</v>
      </c>
      <c r="I6" s="36"/>
      <c r="J6" s="36"/>
    </row>
    <row r="7" spans="1:10" ht="10.5" customHeight="1">
      <c r="A7" s="36"/>
      <c r="B7" s="37"/>
      <c r="C7" s="37"/>
      <c r="D7" s="36"/>
      <c r="E7" s="36"/>
      <c r="F7" s="36"/>
      <c r="G7" s="8"/>
      <c r="H7" s="8"/>
      <c r="I7" s="36"/>
      <c r="J7" s="36"/>
    </row>
    <row r="8" spans="1:10" ht="20.25" customHeight="1">
      <c r="A8" s="7" t="s">
        <v>9</v>
      </c>
      <c r="B8" s="37"/>
      <c r="C8" s="37"/>
      <c r="D8" s="36"/>
      <c r="E8" s="36"/>
      <c r="F8" s="36"/>
      <c r="G8" s="8" t="str">
        <f>VLOOKUP(A8,'I) Languages'!$A$13:$D$21, Cockpit!$B$12, FALSE)</f>
        <v>Languages</v>
      </c>
      <c r="H8" s="8" t="e">
        <f>VLOOKUP(#REF!,'I) Languages'!$A$22:$D$32, Cockpit!$B$12, FALSE)</f>
        <v>#REF!</v>
      </c>
    </row>
    <row r="9" spans="1:10" ht="18.75" customHeight="1">
      <c r="A9" s="37"/>
      <c r="B9" s="37"/>
      <c r="C9" s="37"/>
      <c r="D9" s="37"/>
      <c r="E9" s="36"/>
      <c r="F9" s="36"/>
      <c r="G9" s="37"/>
      <c r="H9" s="9"/>
    </row>
    <row r="10" spans="1:10" ht="20.25" customHeight="1">
      <c r="B10" s="12"/>
      <c r="C10" s="75" t="s">
        <v>10</v>
      </c>
      <c r="D10" s="76"/>
      <c r="E10" s="77"/>
      <c r="F10" s="13" t="str">
        <f>IF(Cockpit!$C$12="Deutsch", "zurück zu COCKPIT", IF(Cockpit!$C$12="Italiano", "torna a COCKPIT", "back to COCKPIT"))</f>
        <v>back to COCKPIT</v>
      </c>
      <c r="G10" s="37"/>
      <c r="H10" s="8" t="e">
        <f>VLOOKUP(#REF!,'I) Languages'!$A$22:$D$32, Cockpit!$B$12, FALSE)</f>
        <v>#REF!</v>
      </c>
    </row>
    <row r="11" spans="1:10" ht="20.25" customHeight="1">
      <c r="B11" s="36"/>
      <c r="C11" s="78"/>
      <c r="D11" s="79"/>
      <c r="E11" s="80"/>
      <c r="F11" s="8" t="str">
        <f>IF(Cockpit!$C$12="Deutsch", "ZUSAMMENFASSUNG", IF(Cockpit!$C$12="Italiano","torna a SINTESI", "back to SUMMARY"))</f>
        <v>back to SUMMARY</v>
      </c>
      <c r="G11" s="36"/>
      <c r="H11" s="9"/>
    </row>
    <row r="12" spans="1:10" ht="19.5" customHeight="1">
      <c r="B12" s="9">
        <f>IF(C12="Deutsch", 3, IF(C12="Italiano", 4, 2))</f>
        <v>2</v>
      </c>
      <c r="C12" s="81" t="s">
        <v>132</v>
      </c>
      <c r="D12" s="81"/>
      <c r="E12" s="81"/>
      <c r="F12" s="37"/>
      <c r="G12" s="37"/>
      <c r="H12" s="8" t="e">
        <f>VLOOKUP(#REF!,'I) Languages'!$A$22:$D$32, Cockpit!$B$12, FALSE)</f>
        <v>#REF!</v>
      </c>
    </row>
    <row r="13" spans="1:10" ht="19.5" customHeight="1">
      <c r="B13" s="36"/>
      <c r="C13" s="81"/>
      <c r="D13" s="81"/>
      <c r="E13" s="81"/>
      <c r="F13" s="37"/>
      <c r="G13" s="37"/>
      <c r="H13" s="36"/>
    </row>
    <row r="14" spans="1:10">
      <c r="B14" s="36"/>
      <c r="C14" s="36"/>
      <c r="D14" s="37"/>
      <c r="E14" s="37"/>
      <c r="F14" s="37"/>
      <c r="G14" s="37"/>
      <c r="H14" s="36"/>
    </row>
    <row r="15" spans="1:10">
      <c r="B15" s="36"/>
      <c r="C15" s="36"/>
      <c r="D15" s="37"/>
      <c r="E15" s="37"/>
      <c r="F15" s="37"/>
      <c r="G15" s="37"/>
      <c r="H15" s="36"/>
    </row>
  </sheetData>
  <sheetProtection selectLockedCells="1"/>
  <protectedRanges>
    <protectedRange sqref="C12" name="Bereich1"/>
  </protectedRanges>
  <mergeCells count="5">
    <mergeCell ref="A1:C2"/>
    <mergeCell ref="C10:E11"/>
    <mergeCell ref="C12:E13"/>
    <mergeCell ref="D1:G2"/>
    <mergeCell ref="D3:G3"/>
  </mergeCells>
  <pageMargins left="0.70866141732283472" right="0.70866141732283472" top="0.74803149606299213" bottom="0.74803149606299213" header="0.31496062992125984" footer="0.31496062992125984"/>
  <pageSetup paperSize="9" fitToWidth="0" orientation="landscape" r:id="rId1"/>
  <drawing r:id="rId2"/>
  <extLst>
    <ext xmlns:x14="http://schemas.microsoft.com/office/spreadsheetml/2009/9/main" uri="{CCE6A557-97BC-4b89-ADB6-D9C93CAAB3DF}">
      <x14:dataValidations xmlns:xm="http://schemas.microsoft.com/office/excel/2006/main" xWindow="351" yWindow="925" count="1">
        <x14:dataValidation type="list" allowBlank="1" showInputMessage="1" showErrorMessage="1" promptTitle="Language" prompt="Please choose a language for the Audit-Plan!" xr:uid="{00000000-0002-0000-0000-000000000000}">
          <x14:formula1>
            <xm:f>'I) Languages'!$A$5:$A$7</xm:f>
          </x14:formula1>
          <xm:sqref>C12:E13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L67"/>
  <sheetViews>
    <sheetView showGridLines="0" zoomScaleNormal="100" zoomScaleSheetLayoutView="100" workbookViewId="0">
      <selection activeCell="B2" sqref="B2:I2"/>
    </sheetView>
  </sheetViews>
  <sheetFormatPr baseColWidth="10" defaultColWidth="9.140625" defaultRowHeight="15"/>
  <cols>
    <col min="1" max="1" width="33.28515625" style="5" customWidth="1"/>
    <col min="2" max="2" width="11.140625" style="4" bestFit="1" customWidth="1"/>
    <col min="3" max="3" width="10.5703125" style="4" customWidth="1"/>
    <col min="4" max="4" width="10.42578125" style="4" customWidth="1"/>
    <col min="5" max="5" width="11.5703125" style="4" bestFit="1" customWidth="1"/>
    <col min="6" max="6" width="13.140625" style="4" bestFit="1" customWidth="1"/>
    <col min="7" max="7" width="12.42578125" style="4" bestFit="1" customWidth="1"/>
    <col min="8" max="9" width="9.140625" style="4"/>
    <col min="10" max="10" width="9.42578125" style="4" customWidth="1"/>
    <col min="11" max="11" width="9.7109375" style="4" customWidth="1"/>
    <col min="12" max="16384" width="9.140625" style="4"/>
  </cols>
  <sheetData>
    <row r="1" spans="1:12" s="14" customFormat="1" ht="23.25">
      <c r="A1" s="15"/>
      <c r="B1" s="72" t="str">
        <f>CONCATENATE(Cockpit!A4, " ", Cockpit!G4)</f>
        <v>B) General Information</v>
      </c>
      <c r="C1" s="72"/>
      <c r="D1" s="72"/>
      <c r="E1" s="72"/>
      <c r="F1" s="72"/>
      <c r="G1" s="72"/>
      <c r="H1" s="72"/>
      <c r="I1" s="72"/>
    </row>
    <row r="2" spans="1:12" s="14" customFormat="1">
      <c r="A2" s="15"/>
      <c r="B2" s="73"/>
      <c r="C2" s="73"/>
      <c r="D2" s="73"/>
      <c r="E2" s="73"/>
      <c r="F2" s="73"/>
      <c r="G2" s="73"/>
      <c r="H2" s="73"/>
      <c r="I2" s="73"/>
    </row>
    <row r="5" spans="1:12" s="10" customFormat="1" ht="20.25" customHeight="1">
      <c r="A5" s="33" t="str">
        <f>IF(Cockpit!$C$12="Deutsch","Lieferant",IF(Cockpit!$C$12="Italiano", "Fornitore", "Supplier"))</f>
        <v>Supplier</v>
      </c>
      <c r="B5" s="67"/>
      <c r="C5" s="67"/>
      <c r="D5" s="67"/>
      <c r="E5" s="67"/>
      <c r="F5" s="67"/>
      <c r="G5" s="33" t="str">
        <f>IF(Cockpit!$C$12="Deutsch","Rechtsform",IF(Cockpit!$C$12="Italiano", "Forma legale", "Legal form"))</f>
        <v>Legal form</v>
      </c>
      <c r="H5" s="67"/>
      <c r="I5" s="67"/>
      <c r="J5" s="67"/>
      <c r="K5" s="67"/>
      <c r="L5" s="67"/>
    </row>
    <row r="6" spans="1:12" s="10" customFormat="1" ht="20.25" customHeight="1">
      <c r="A6" s="33" t="str">
        <f>IF(Cockpit!$C$12="Deutsch","Mwst. (UID) Nummer",IF(Cockpit!$C$12="Italiano", "Codice IVA", "VAT number"))</f>
        <v>VAT number</v>
      </c>
      <c r="B6" s="67"/>
      <c r="C6" s="67"/>
      <c r="D6" s="67"/>
      <c r="E6" s="67"/>
      <c r="F6" s="67"/>
      <c r="G6" s="33" t="str">
        <f>IF(Cockpit!$C$12="Deutsch","Autor",IF(Cockpit!$C$12="Italiano", "Autore", "Author"))</f>
        <v>Author</v>
      </c>
      <c r="H6" s="67"/>
      <c r="I6" s="67"/>
      <c r="J6" s="67"/>
      <c r="K6" s="67"/>
      <c r="L6" s="67"/>
    </row>
    <row r="7" spans="1:12" s="10" customFormat="1" ht="20.25" customHeight="1">
      <c r="A7" s="33" t="str">
        <f>IF(Cockpit!$C$12="Deutsch","Organigramm",IF(Cockpit!$C$12="Italiano", "Organigramma", "Organizational chart"))</f>
        <v>Organizational chart</v>
      </c>
      <c r="B7" s="67"/>
      <c r="C7" s="67"/>
      <c r="D7" s="67"/>
      <c r="E7" s="67"/>
      <c r="F7" s="67"/>
      <c r="G7" s="33" t="str">
        <f>IF(Cockpit!$C$12="Deutsch","Datum",IF(Cockpit!$C$12="Italiano", "Data", "Date"))</f>
        <v>Date</v>
      </c>
      <c r="H7" s="67"/>
      <c r="I7" s="67"/>
      <c r="J7" s="67"/>
      <c r="K7" s="67"/>
      <c r="L7" s="67"/>
    </row>
    <row r="8" spans="1:12" s="10" customFormat="1" ht="20.25" customHeight="1">
      <c r="A8" s="38"/>
      <c r="B8" s="38"/>
      <c r="C8" s="38"/>
      <c r="D8" s="38"/>
      <c r="E8" s="38"/>
      <c r="F8" s="38"/>
      <c r="G8" s="38"/>
      <c r="H8" s="38"/>
      <c r="I8" s="38"/>
      <c r="J8" s="38"/>
      <c r="K8" s="38"/>
      <c r="L8" s="38"/>
    </row>
    <row r="9" spans="1:12" s="10" customFormat="1" ht="19.5" customHeight="1">
      <c r="A9" s="33" t="str">
        <f>IF(Cockpit!$C$12="Deutsch","Adresse",IF(Cockpit!$C$12="Italiano", "Indirizzo", "Adress"))</f>
        <v>Adress</v>
      </c>
      <c r="B9" s="68"/>
      <c r="C9" s="69"/>
      <c r="D9" s="69"/>
      <c r="E9" s="69"/>
      <c r="F9" s="69"/>
      <c r="G9" s="69"/>
      <c r="H9" s="69"/>
      <c r="I9" s="69"/>
      <c r="J9" s="69"/>
      <c r="K9" s="69"/>
      <c r="L9" s="70"/>
    </row>
    <row r="10" spans="1:12" s="10" customFormat="1" ht="20.25" customHeight="1">
      <c r="A10" s="33" t="str">
        <f>IF(Cockpit!$C$12="Deutsch","Eigentumsverhältnisse",IF(Cockpit!$C$12="Italiano", "Struttura di proprietà", "Ownership structure"))</f>
        <v>Ownership structure</v>
      </c>
      <c r="B10" s="63"/>
      <c r="C10" s="64"/>
      <c r="D10" s="64"/>
      <c r="E10" s="64"/>
      <c r="F10" s="64"/>
      <c r="G10" s="64"/>
      <c r="H10" s="64"/>
      <c r="I10" s="64"/>
      <c r="J10" s="64"/>
      <c r="K10" s="64"/>
      <c r="L10" s="65"/>
    </row>
    <row r="11" spans="1:12" s="10" customFormat="1" ht="20.25" customHeight="1">
      <c r="A11" s="33" t="str">
        <f>IF(Cockpit!$C$12="Deutsch","Niederlassungen",IF(Cockpit!$C$12="Italiano", "Sedi", "Subsidiaries"))</f>
        <v>Subsidiaries</v>
      </c>
      <c r="B11" s="68"/>
      <c r="C11" s="69"/>
      <c r="D11" s="69"/>
      <c r="E11" s="69"/>
      <c r="F11" s="69"/>
      <c r="G11" s="69"/>
      <c r="H11" s="69"/>
      <c r="I11" s="69"/>
      <c r="J11" s="69"/>
      <c r="K11" s="69"/>
      <c r="L11" s="70"/>
    </row>
    <row r="12" spans="1:12" s="10" customFormat="1" ht="20.25" customHeight="1">
      <c r="A12" s="33" t="str">
        <f>IF(Cockpit!$C$12="Deutsch","Homepage",IF(Cockpit!$C$12="Italiano", "Homepage", "Homepage"))</f>
        <v>Homepage</v>
      </c>
      <c r="B12" s="67"/>
      <c r="C12" s="67"/>
      <c r="D12" s="67"/>
      <c r="E12" s="67"/>
      <c r="F12" s="67"/>
      <c r="G12" s="67"/>
      <c r="H12" s="67"/>
      <c r="I12" s="67"/>
      <c r="J12" s="67"/>
      <c r="K12" s="67"/>
      <c r="L12" s="67"/>
    </row>
    <row r="13" spans="1:12" s="10" customFormat="1" ht="20.25" customHeight="1">
      <c r="A13" s="24" t="str">
        <f>IF(Cockpit!$C$12="Deutsch","Gründungsjahr",IF(Cockpit!$C$12="Italiano", "Anno di fondazione", "Founding year"))</f>
        <v>Founding year</v>
      </c>
      <c r="B13" s="71"/>
      <c r="C13" s="71"/>
      <c r="D13" s="20"/>
      <c r="E13" s="38"/>
      <c r="F13" s="38"/>
      <c r="G13" s="38"/>
      <c r="H13" s="38"/>
      <c r="I13" s="38"/>
      <c r="J13" s="38"/>
      <c r="K13" s="38"/>
      <c r="L13" s="38"/>
    </row>
    <row r="14" spans="1:12" s="10" customFormat="1" ht="20.25" customHeight="1">
      <c r="A14" s="33" t="str">
        <f>IF(Cockpit!$C$12="Deutsch","Firmenarbeitsfläche [m²]",IF(Cockpit!$C$12="Italiano", "Area di lavoro [m²]", "Workfloor [m²]"))</f>
        <v>Workfloor [m²]</v>
      </c>
      <c r="B14" s="67"/>
      <c r="C14" s="67"/>
      <c r="D14" s="38"/>
      <c r="E14" s="38"/>
      <c r="F14" s="38"/>
      <c r="G14" s="38"/>
      <c r="H14" s="38"/>
      <c r="I14" s="38"/>
      <c r="J14" s="38"/>
      <c r="K14" s="38"/>
      <c r="L14" s="38"/>
    </row>
    <row r="15" spans="1:12" s="10" customFormat="1" ht="12.75">
      <c r="A15" s="16"/>
      <c r="B15" s="38"/>
      <c r="C15" s="38"/>
      <c r="D15" s="38"/>
      <c r="E15" s="38"/>
      <c r="F15" s="38"/>
      <c r="G15" s="38"/>
      <c r="H15" s="38"/>
      <c r="I15" s="38"/>
      <c r="J15" s="38"/>
      <c r="K15" s="38"/>
      <c r="L15" s="38"/>
    </row>
    <row r="16" spans="1:12" s="10" customFormat="1" ht="20.25" customHeight="1">
      <c r="A16" s="19" t="str">
        <f>IF(Cockpit!$C$12="Deutsch","KONTAKTPERSONEN",IF(Cockpit!$C$12="Italiano", "PERSONE DI CONTATTO", "CONTACT PERSON/PEOPLE"))</f>
        <v>CONTACT PERSON/PEOPLE</v>
      </c>
      <c r="B16" s="29"/>
      <c r="C16" s="29"/>
      <c r="D16" s="29"/>
      <c r="E16" s="29"/>
      <c r="F16" s="29"/>
      <c r="G16" s="29"/>
      <c r="H16" s="29"/>
      <c r="I16" s="29"/>
      <c r="J16" s="29"/>
      <c r="K16" s="29"/>
      <c r="L16" s="29"/>
    </row>
    <row r="17" spans="1:12" s="10" customFormat="1" ht="20.25" customHeight="1">
      <c r="A17" s="33" t="str">
        <f>IF(Cockpit!$C$12="Deutsch", "Position",IF(Cockpit!$C$12="Italiano", "Posizione", "Position"))</f>
        <v>Position</v>
      </c>
      <c r="B17" s="66" t="str">
        <f>IF(Cockpit!$C$12="Deutsch", "Name",IF(Cockpit!$C$12="Italiano", "Nome", "Name"))</f>
        <v>Name</v>
      </c>
      <c r="C17" s="66"/>
      <c r="D17" s="66"/>
      <c r="E17" s="66"/>
      <c r="F17" s="66"/>
      <c r="G17" s="66"/>
      <c r="H17" s="66"/>
      <c r="I17" s="66" t="s">
        <v>12</v>
      </c>
      <c r="J17" s="66"/>
      <c r="K17" s="66" t="s">
        <v>13</v>
      </c>
      <c r="L17" s="66"/>
    </row>
    <row r="18" spans="1:12" s="10" customFormat="1" ht="20.25" customHeight="1">
      <c r="A18" s="34"/>
      <c r="B18" s="67"/>
      <c r="C18" s="67"/>
      <c r="D18" s="67"/>
      <c r="E18" s="67"/>
      <c r="F18" s="67"/>
      <c r="G18" s="67"/>
      <c r="H18" s="67"/>
      <c r="I18" s="67"/>
      <c r="J18" s="67"/>
      <c r="K18" s="67"/>
      <c r="L18" s="67"/>
    </row>
    <row r="19" spans="1:12" s="10" customFormat="1" ht="20.25" customHeight="1">
      <c r="A19" s="34"/>
      <c r="B19" s="67"/>
      <c r="C19" s="67"/>
      <c r="D19" s="67"/>
      <c r="E19" s="67"/>
      <c r="F19" s="67"/>
      <c r="G19" s="67"/>
      <c r="H19" s="67"/>
      <c r="I19" s="67"/>
      <c r="J19" s="67"/>
      <c r="K19" s="67"/>
      <c r="L19" s="67"/>
    </row>
    <row r="20" spans="1:12" s="10" customFormat="1" ht="20.25" customHeight="1">
      <c r="A20" s="33" t="str">
        <f>IF(Cockpit!$C$12="Deutsch", "E-Mailadresse für Bestellungen",IF(Cockpit!$C$12="italiano", "indirizzo mail per ordini", "E-mailadress for orders"))</f>
        <v>E-mailadress for orders</v>
      </c>
      <c r="B20" s="67"/>
      <c r="C20" s="67"/>
      <c r="D20" s="67"/>
      <c r="E20" s="67"/>
      <c r="F20" s="67"/>
      <c r="G20" s="67"/>
      <c r="H20" s="67"/>
      <c r="I20" s="67"/>
      <c r="J20" s="67"/>
      <c r="K20" s="67"/>
      <c r="L20" s="67"/>
    </row>
    <row r="21" spans="1:12" s="10" customFormat="1" ht="20.25" customHeight="1">
      <c r="A21" s="16"/>
      <c r="B21" s="38"/>
      <c r="C21" s="38"/>
      <c r="D21" s="38"/>
      <c r="E21" s="38"/>
      <c r="F21" s="38"/>
      <c r="G21" s="38"/>
      <c r="H21" s="38"/>
      <c r="I21" s="38"/>
      <c r="J21" s="38"/>
      <c r="K21" s="38"/>
      <c r="L21" s="38"/>
    </row>
    <row r="22" spans="1:12" s="10" customFormat="1" ht="20.25" customHeight="1">
      <c r="A22" s="33" t="str">
        <f>IF(Cockpit!$C$12="Deutsch", "Führungspersonen", IF(Cockpit!$C$12="Italiano", "Persone chiave", "Key personnel"))</f>
        <v>Key personnel</v>
      </c>
      <c r="B22" s="66" t="str">
        <f>IF(Cockpit!$C$12="Deutsch", "Name",IF(Cockpit!$C$12="Italiano", "Nome", "Name"))</f>
        <v>Name</v>
      </c>
      <c r="C22" s="66"/>
      <c r="D22" s="66"/>
      <c r="E22" s="66"/>
      <c r="F22" s="66"/>
      <c r="G22" s="66"/>
      <c r="H22" s="66"/>
      <c r="I22" s="66" t="s">
        <v>12</v>
      </c>
      <c r="J22" s="66"/>
      <c r="K22" s="66" t="s">
        <v>13</v>
      </c>
      <c r="L22" s="66"/>
    </row>
    <row r="23" spans="1:12" s="10" customFormat="1" ht="20.25" customHeight="1">
      <c r="A23" s="43" t="str">
        <f>IF(Cockpit!$C$12="Deutsch", "Geschäftsführer",IF(Cockpit!$C$12="Italiano", "Direttore amministrativo", "CEO"))</f>
        <v>CEO</v>
      </c>
      <c r="B23" s="67"/>
      <c r="C23" s="67"/>
      <c r="D23" s="67"/>
      <c r="E23" s="67"/>
      <c r="F23" s="67"/>
      <c r="G23" s="67"/>
      <c r="H23" s="67"/>
      <c r="I23" s="67"/>
      <c r="J23" s="67"/>
      <c r="K23" s="67"/>
      <c r="L23" s="67"/>
    </row>
    <row r="24" spans="1:12" s="10" customFormat="1" ht="20.25" customHeight="1">
      <c r="A24" s="43" t="str">
        <f>IF(Cockpit!$C$12="Deutsch", "Verkaufsleiter",IF(Cockpit!$C$12="Italiano", "Respon. Vendite", "Sales manager"))</f>
        <v>Sales manager</v>
      </c>
      <c r="B24" s="67"/>
      <c r="C24" s="67"/>
      <c r="D24" s="67"/>
      <c r="E24" s="67"/>
      <c r="F24" s="67"/>
      <c r="G24" s="67"/>
      <c r="H24" s="67"/>
      <c r="I24" s="67"/>
      <c r="J24" s="67"/>
      <c r="K24" s="67"/>
      <c r="L24" s="67"/>
    </row>
    <row r="25" spans="1:12" s="10" customFormat="1" ht="20.25" customHeight="1">
      <c r="A25" s="43" t="str">
        <f>IF(Cockpit!$C$12="Deutsch", "Kontaktperson F&amp;E",IF(Cockpit!$C$12="Italiano", "Persona di contatto R&amp;S", "Contact person R&amp;D"))</f>
        <v>Contact person R&amp;D</v>
      </c>
      <c r="B25" s="67"/>
      <c r="C25" s="67"/>
      <c r="D25" s="67"/>
      <c r="E25" s="67"/>
      <c r="F25" s="67"/>
      <c r="G25" s="67"/>
      <c r="H25" s="67"/>
      <c r="I25" s="67"/>
      <c r="J25" s="67"/>
      <c r="K25" s="67"/>
      <c r="L25" s="67"/>
    </row>
    <row r="26" spans="1:12" s="10" customFormat="1" ht="20.25" customHeight="1">
      <c r="A26" s="43" t="str">
        <f>IF(Cockpit!$C$12="Deutsch", "Qualitätsverantwortlicher",IF(Cockpit!$C$12="Italiano", "Respon. Qualità", "Quality manager"))</f>
        <v>Quality manager</v>
      </c>
      <c r="B26" s="67"/>
      <c r="C26" s="67"/>
      <c r="D26" s="67"/>
      <c r="E26" s="67"/>
      <c r="F26" s="67"/>
      <c r="G26" s="67"/>
      <c r="H26" s="67"/>
      <c r="I26" s="67"/>
      <c r="J26" s="67"/>
      <c r="K26" s="67"/>
      <c r="L26" s="67"/>
    </row>
    <row r="27" spans="1:12" s="10" customFormat="1" ht="20.25" customHeight="1">
      <c r="A27" s="16"/>
      <c r="B27" s="38"/>
      <c r="C27" s="38"/>
      <c r="D27" s="38"/>
      <c r="E27" s="38"/>
      <c r="F27" s="38"/>
      <c r="G27" s="38"/>
      <c r="H27" s="38"/>
      <c r="I27" s="38"/>
      <c r="J27" s="38"/>
      <c r="K27" s="38"/>
      <c r="L27" s="38"/>
    </row>
    <row r="28" spans="1:12" s="10" customFormat="1" ht="19.5" customHeight="1">
      <c r="A28" s="21" t="str">
        <f>IF(Cockpit!$C$12="Deutsch", "Entwicklung der Kennzahlen",IF(Cockpit!$C$12="Italiano", "Sviluppo numeri caratteristici", "Key figures development"))</f>
        <v>Key figures development</v>
      </c>
      <c r="B28" s="19">
        <v>2022</v>
      </c>
      <c r="C28" s="19">
        <v>2023</v>
      </c>
      <c r="D28" s="19">
        <v>2024</v>
      </c>
      <c r="E28" s="19">
        <v>2025</v>
      </c>
      <c r="F28" s="38"/>
      <c r="G28" s="38"/>
      <c r="H28" s="38"/>
      <c r="I28" s="38"/>
      <c r="J28" s="38"/>
      <c r="K28" s="38"/>
      <c r="L28" s="38"/>
    </row>
    <row r="29" spans="1:12" s="10" customFormat="1" ht="20.25" customHeight="1">
      <c r="A29" s="44" t="str">
        <f>IF(Cockpit!$C$12="Deutsch", "Umsatz [€]",IF(Cockpit!$C$12="Italiano", "Fatturato [€]", "Turnover [€]"))</f>
        <v>Turnover [€]</v>
      </c>
      <c r="B29" s="45"/>
      <c r="C29" s="45"/>
      <c r="D29" s="45"/>
      <c r="E29" s="45"/>
      <c r="F29" s="38"/>
      <c r="G29" s="38"/>
      <c r="H29" s="38"/>
      <c r="I29" s="38"/>
      <c r="J29" s="38"/>
      <c r="K29" s="38"/>
      <c r="L29" s="38"/>
    </row>
    <row r="30" spans="1:12" s="10" customFormat="1" ht="20.25" customHeight="1">
      <c r="A30" s="44" t="str">
        <f>IF(Cockpit!$C$12="Deutsch", "Exportanteil [%]",IF(Cockpit!$C$12="Italiano", "Quota export [%]", "Export share [%]"))</f>
        <v>Export share [%]</v>
      </c>
      <c r="B30" s="45"/>
      <c r="C30" s="45"/>
      <c r="D30" s="45"/>
      <c r="E30" s="45"/>
      <c r="F30" s="38"/>
      <c r="G30" s="38"/>
      <c r="H30" s="38"/>
      <c r="I30" s="38"/>
      <c r="J30" s="38"/>
      <c r="K30" s="38"/>
      <c r="L30" s="38"/>
    </row>
    <row r="31" spans="1:12" s="10" customFormat="1" ht="20.25" customHeight="1">
      <c r="A31" s="44" t="str">
        <f>IF(Cockpit!$C$12="Deutsch", "Eigenkapital",IF(Cockpit!$C$12="Italiano", "Capitale netto", "Equity "))</f>
        <v xml:space="preserve">Equity </v>
      </c>
      <c r="B31" s="45"/>
      <c r="C31" s="45"/>
      <c r="D31" s="45"/>
      <c r="E31" s="45"/>
      <c r="F31" s="38"/>
      <c r="G31" s="38"/>
      <c r="H31" s="38"/>
      <c r="I31" s="38"/>
      <c r="J31" s="38"/>
      <c r="K31" s="38"/>
      <c r="L31" s="38"/>
    </row>
    <row r="32" spans="1:12" s="10" customFormat="1" ht="20.25" customHeight="1">
      <c r="A32" s="44" t="str">
        <f>IF(Cockpit!$C$12="Deutsch", "Gewinn/Verlust [€]",IF(Cockpit!$C$12="Italiano", "Profitto/perdite [€]", "Profit/loss [€]"))</f>
        <v>Profit/loss [€]</v>
      </c>
      <c r="B32" s="45"/>
      <c r="C32" s="45"/>
      <c r="D32" s="45"/>
      <c r="E32" s="45"/>
      <c r="F32" s="38"/>
      <c r="G32" s="38"/>
      <c r="H32" s="38"/>
      <c r="I32" s="38"/>
      <c r="J32" s="38"/>
      <c r="K32" s="38"/>
      <c r="L32" s="38"/>
    </row>
    <row r="33" spans="1:12" s="10" customFormat="1" ht="20.25" customHeight="1">
      <c r="A33" s="44" t="str">
        <f>IF(Cockpit!$C$12="Deutsch", "Einkaufsvolumen [€]",IF(Cockpit!$C$12="Italiano", "Volume d'acquisto [€]", "Purchasing volume [€]"))</f>
        <v>Purchasing volume [€]</v>
      </c>
      <c r="B33" s="45"/>
      <c r="C33" s="45"/>
      <c r="D33" s="45"/>
      <c r="E33" s="45"/>
      <c r="F33" s="38"/>
      <c r="G33" s="38"/>
      <c r="H33" s="38"/>
      <c r="I33" s="38"/>
      <c r="J33" s="38"/>
      <c r="K33" s="38"/>
      <c r="L33" s="38"/>
    </row>
    <row r="34" spans="1:12" s="10" customFormat="1" ht="20.25" customHeight="1">
      <c r="A34" s="44"/>
      <c r="B34" s="46"/>
      <c r="C34" s="46"/>
      <c r="D34" s="46"/>
      <c r="E34" s="46"/>
      <c r="F34" s="38"/>
      <c r="G34" s="38"/>
      <c r="H34" s="38"/>
      <c r="I34" s="38"/>
      <c r="J34" s="38"/>
      <c r="K34" s="38"/>
      <c r="L34" s="38"/>
    </row>
    <row r="35" spans="1:12" s="10" customFormat="1" ht="20.25" customHeight="1">
      <c r="A35" s="21" t="str">
        <f>IF(Cockpit!$C$12="Deutsch", "Mitarbeiter gesamt",IF(Cockpit!$C$12="Italiano", "Totale dipendenti", "Total employees"))</f>
        <v>Total employees</v>
      </c>
      <c r="B35" s="45"/>
      <c r="C35" s="45"/>
      <c r="D35" s="45"/>
      <c r="E35" s="45"/>
      <c r="F35" s="38"/>
      <c r="G35" s="38"/>
      <c r="H35" s="38"/>
      <c r="I35" s="38"/>
      <c r="J35" s="38"/>
      <c r="K35" s="38"/>
      <c r="L35" s="38"/>
    </row>
    <row r="36" spans="1:12" s="10" customFormat="1" ht="20.25" customHeight="1">
      <c r="A36" s="44" t="str">
        <f>IF(Cockpit!$C$12="Deutsch", "Verkauf",IF(Cockpit!$C$12="Italiano", "Vendite", "Sales"))</f>
        <v>Sales</v>
      </c>
      <c r="B36" s="45"/>
      <c r="C36" s="45"/>
      <c r="D36" s="45"/>
      <c r="E36" s="45"/>
      <c r="F36" s="38"/>
      <c r="G36" s="38"/>
      <c r="H36" s="38"/>
      <c r="I36" s="38"/>
      <c r="J36" s="38"/>
      <c r="K36" s="38"/>
      <c r="L36" s="38"/>
    </row>
    <row r="37" spans="1:12" s="10" customFormat="1" ht="20.25" customHeight="1">
      <c r="A37" s="44" t="str">
        <f>IF(Cockpit!$C$12="Deutsch", "F&amp;E",IF(Cockpit!$C$12="Italiano", "R&amp;S", "R&amp;D"))</f>
        <v>R&amp;D</v>
      </c>
      <c r="B37" s="45"/>
      <c r="C37" s="45"/>
      <c r="D37" s="45"/>
      <c r="E37" s="45"/>
      <c r="F37" s="38"/>
      <c r="G37" s="38"/>
      <c r="H37" s="38"/>
      <c r="I37" s="38"/>
      <c r="J37" s="38"/>
      <c r="K37" s="38"/>
      <c r="L37" s="38"/>
    </row>
    <row r="38" spans="1:12" s="10" customFormat="1" ht="20.25" customHeight="1">
      <c r="A38" s="44" t="str">
        <f>IF(Cockpit!$C$12="Deutsch", "Qualitätsmanagement",IF(Cockpit!$C$12="Italiano", "Gestione qualità", "Quality management"))</f>
        <v>Quality management</v>
      </c>
      <c r="B38" s="45"/>
      <c r="C38" s="45"/>
      <c r="D38" s="45"/>
      <c r="E38" s="45"/>
      <c r="F38" s="38"/>
      <c r="G38" s="38"/>
      <c r="H38" s="38"/>
      <c r="I38" s="38"/>
      <c r="J38" s="38"/>
      <c r="K38" s="38"/>
      <c r="L38" s="38"/>
    </row>
    <row r="39" spans="1:12" s="10" customFormat="1" ht="20.25" customHeight="1">
      <c r="A39" s="44" t="str">
        <f>IF(Cockpit!$C$12="Deutsch", "Produktion",IF(Cockpit!$C$12="Italiano", "Produzione", "Production"))</f>
        <v>Production</v>
      </c>
      <c r="B39" s="45"/>
      <c r="C39" s="45"/>
      <c r="D39" s="45"/>
      <c r="E39" s="45"/>
      <c r="F39" s="38"/>
      <c r="G39" s="38"/>
      <c r="H39" s="38"/>
      <c r="I39" s="38"/>
      <c r="J39" s="38"/>
      <c r="K39" s="38"/>
      <c r="L39" s="38"/>
    </row>
    <row r="40" spans="1:12" s="10" customFormat="1" ht="20.25" customHeight="1">
      <c r="A40" s="44" t="str">
        <f>IF(Cockpit!$C$12="Deutsch", "Verwaltung",IF(Cockpit!$C$12="Italiano", "Amministrazione", "Administration"))</f>
        <v>Administration</v>
      </c>
      <c r="B40" s="45"/>
      <c r="C40" s="45"/>
      <c r="D40" s="45"/>
      <c r="E40" s="45"/>
      <c r="F40" s="38"/>
      <c r="G40" s="38"/>
      <c r="H40" s="38"/>
      <c r="I40" s="38"/>
      <c r="J40" s="38"/>
      <c r="K40" s="38"/>
      <c r="L40" s="38"/>
    </row>
    <row r="41" spans="1:12" s="10" customFormat="1" ht="20.25" customHeight="1">
      <c r="A41" s="38"/>
      <c r="B41" s="38"/>
      <c r="C41" s="38"/>
      <c r="D41" s="38"/>
      <c r="E41" s="38"/>
      <c r="F41" s="38"/>
      <c r="G41" s="38"/>
      <c r="H41" s="38"/>
      <c r="I41" s="38"/>
      <c r="J41" s="38"/>
      <c r="K41" s="38"/>
      <c r="L41" s="38"/>
    </row>
    <row r="42" spans="1:12" s="10" customFormat="1" ht="20.25" customHeight="1">
      <c r="A42" s="66" t="str">
        <f>IF(Cockpit!$C$12="Deutsch", "QM System (ISO 9001…)", IF(Cockpit!$C$12="Italiano", "Sistema qualità (ISO 9001…)", "Quality Management System (ISO 9001…)"))</f>
        <v>Quality Management System (ISO 9001…)</v>
      </c>
      <c r="B42" s="66"/>
      <c r="C42" s="66"/>
      <c r="D42" s="66"/>
      <c r="E42" s="60"/>
      <c r="F42" s="61"/>
      <c r="G42" s="61"/>
      <c r="H42" s="61"/>
      <c r="I42" s="61"/>
      <c r="J42" s="61"/>
      <c r="K42" s="61"/>
      <c r="L42" s="62"/>
    </row>
    <row r="43" spans="1:12" s="10" customFormat="1" ht="20.25" customHeight="1">
      <c r="A43" s="66" t="str">
        <f>IF(Cockpit!$C$12="Deutsch", "Umweltmanagementsystem (ISO 14001)", IF(Cockpit!$C$12="Italiano", "Sistema gestione ambientale (ISO 14001)", "Environmental Management System (ISO 14001)"))</f>
        <v>Environmental Management System (ISO 14001)</v>
      </c>
      <c r="B43" s="66"/>
      <c r="C43" s="66"/>
      <c r="D43" s="66"/>
      <c r="E43" s="60"/>
      <c r="F43" s="61"/>
      <c r="G43" s="61"/>
      <c r="H43" s="61"/>
      <c r="I43" s="61"/>
      <c r="J43" s="61"/>
      <c r="K43" s="61"/>
      <c r="L43" s="62"/>
    </row>
    <row r="44" spans="1:12" s="10" customFormat="1" ht="20.25" customHeight="1">
      <c r="A44" s="66" t="str">
        <f>IF(Cockpit!$C$12="Deutsch", "Durst Ethikkodex unterzeichnet?", IF(Cockpit!$C$12="Italiano", "Codice etico Durst firmato", "Durst Code of conduct signed?"))</f>
        <v>Durst Code of conduct signed?</v>
      </c>
      <c r="B44" s="66"/>
      <c r="C44" s="66"/>
      <c r="D44" s="66"/>
      <c r="E44" s="60"/>
      <c r="F44" s="61"/>
      <c r="G44" s="61"/>
      <c r="H44" s="61"/>
      <c r="I44" s="61"/>
      <c r="J44" s="61"/>
      <c r="K44" s="61"/>
      <c r="L44" s="62"/>
    </row>
    <row r="45" spans="1:12" s="10" customFormat="1" ht="19.5" customHeight="1">
      <c r="A45" s="66" t="str">
        <f>IF(Cockpit!$C$12="Deutsch", "Arbeitsschutzmanagementsystem (ISO 18001)", IF(Cockpit!$C$12="Italiano", "Sistema di gestione della salute e della sicurezza sul lavoro (ISO 18001)", "Safety and health at work (ISO 18001)"))</f>
        <v>Safety and health at work (ISO 18001)</v>
      </c>
      <c r="B45" s="66"/>
      <c r="C45" s="66"/>
      <c r="D45" s="66"/>
      <c r="E45" s="60"/>
      <c r="F45" s="61"/>
      <c r="G45" s="61"/>
      <c r="H45" s="61"/>
      <c r="I45" s="61"/>
      <c r="J45" s="61"/>
      <c r="K45" s="61"/>
      <c r="L45" s="62"/>
    </row>
    <row r="46" spans="1:12" s="10" customFormat="1" ht="19.5" customHeight="1">
      <c r="A46" s="66" t="str">
        <f>IF(Cockpit!$C$12="Deutsch", "Sonstige Zertifizierungen", IF(Cockpit!$C$12="Italiano", "Altre certificazioni", "Other certifications"))</f>
        <v>Other certifications</v>
      </c>
      <c r="B46" s="66"/>
      <c r="C46" s="66"/>
      <c r="D46" s="66"/>
      <c r="E46" s="60"/>
      <c r="F46" s="61"/>
      <c r="G46" s="61"/>
      <c r="H46" s="61"/>
      <c r="I46" s="61"/>
      <c r="J46" s="61"/>
      <c r="K46" s="61"/>
      <c r="L46" s="62"/>
    </row>
    <row r="47" spans="1:12" s="10" customFormat="1" ht="19.5" customHeight="1">
      <c r="A47" s="40"/>
      <c r="B47" s="40"/>
      <c r="C47" s="40"/>
      <c r="D47" s="40"/>
      <c r="E47" s="40"/>
      <c r="F47" s="40"/>
      <c r="G47" s="40"/>
      <c r="H47" s="40"/>
      <c r="I47" s="40"/>
      <c r="J47" s="40"/>
      <c r="K47" s="40"/>
      <c r="L47" s="40"/>
    </row>
    <row r="48" spans="1:12" s="10" customFormat="1" ht="19.5" customHeight="1">
      <c r="A48" s="24" t="str">
        <f>IF(Cockpit!$C$16="Deutsch", "Weitere Informationen", IF(Cockpit!$C$16="Italiano", "Ulteriori informazione", "Additional information"))</f>
        <v>Additional information</v>
      </c>
      <c r="B48" s="63"/>
      <c r="C48" s="64"/>
      <c r="D48" s="64"/>
      <c r="E48" s="64"/>
      <c r="F48" s="64"/>
      <c r="G48" s="64"/>
      <c r="H48" s="64"/>
      <c r="I48" s="64"/>
      <c r="J48" s="64"/>
      <c r="K48" s="64"/>
      <c r="L48" s="65"/>
    </row>
    <row r="49" spans="1:12" s="10" customFormat="1" ht="20.25" customHeight="1">
      <c r="A49" s="16"/>
      <c r="B49" s="38"/>
      <c r="C49" s="38"/>
      <c r="D49" s="38"/>
      <c r="E49" s="38"/>
      <c r="F49" s="38"/>
      <c r="G49" s="38"/>
      <c r="H49" s="38"/>
      <c r="I49" s="38"/>
      <c r="J49" s="38"/>
      <c r="K49" s="38"/>
      <c r="L49" s="38"/>
    </row>
    <row r="50" spans="1:12" s="10" customFormat="1" ht="39" customHeight="1">
      <c r="A50" s="24" t="str">
        <f>IF(Cockpit!$C$12="Deutsch", "Weitere Informationen", IF(Cockpit!$C$12="Italiano", "Ulteriori informazione", "Additional information"))</f>
        <v>Additional information</v>
      </c>
      <c r="B50" s="63"/>
      <c r="C50" s="64"/>
      <c r="D50" s="64"/>
      <c r="E50" s="64"/>
      <c r="F50" s="64"/>
      <c r="G50" s="64"/>
      <c r="H50" s="64"/>
      <c r="I50" s="64"/>
      <c r="J50" s="64"/>
      <c r="K50" s="64"/>
      <c r="L50" s="65"/>
    </row>
    <row r="51" spans="1:12" ht="20.25" customHeight="1"/>
    <row r="52" spans="1:12" ht="20.25" customHeight="1">
      <c r="A52" s="30"/>
    </row>
    <row r="53" spans="1:12" ht="20.25" customHeight="1">
      <c r="A53" s="30"/>
    </row>
    <row r="54" spans="1:12" ht="20.25" customHeight="1">
      <c r="A54" s="30"/>
    </row>
    <row r="55" spans="1:12" ht="20.25" customHeight="1">
      <c r="A55" s="30"/>
    </row>
    <row r="56" spans="1:12" ht="14.25">
      <c r="A56" s="30"/>
    </row>
    <row r="57" spans="1:12" ht="14.25">
      <c r="A57" s="30"/>
    </row>
    <row r="58" spans="1:12" ht="14.25">
      <c r="A58" s="30"/>
    </row>
    <row r="59" spans="1:12" ht="14.25">
      <c r="A59" s="30"/>
    </row>
    <row r="60" spans="1:12" ht="14.25">
      <c r="A60" s="30"/>
    </row>
    <row r="61" spans="1:12" ht="14.25">
      <c r="A61" s="30"/>
    </row>
    <row r="62" spans="1:12" ht="14.25">
      <c r="A62" s="30"/>
    </row>
    <row r="63" spans="1:12" ht="14.25">
      <c r="A63" s="30"/>
    </row>
    <row r="64" spans="1:12" ht="14.25">
      <c r="A64" s="30"/>
    </row>
    <row r="65" spans="1:1" ht="14.25">
      <c r="A65" s="30"/>
    </row>
    <row r="66" spans="1:1" ht="14.25">
      <c r="A66" s="30"/>
    </row>
    <row r="67" spans="1:1" ht="14.25">
      <c r="A67" s="30"/>
    </row>
  </sheetData>
  <sheetProtection selectLockedCells="1"/>
  <protectedRanges>
    <protectedRange sqref="B34:E34" name="Bereich1_2"/>
  </protectedRanges>
  <mergeCells count="53">
    <mergeCell ref="B1:I1"/>
    <mergeCell ref="B2:I2"/>
    <mergeCell ref="B10:L10"/>
    <mergeCell ref="H5:L5"/>
    <mergeCell ref="B5:F5"/>
    <mergeCell ref="B9:L9"/>
    <mergeCell ref="B6:F6"/>
    <mergeCell ref="B7:F7"/>
    <mergeCell ref="H6:L6"/>
    <mergeCell ref="H7:L7"/>
    <mergeCell ref="B11:L11"/>
    <mergeCell ref="B22:H22"/>
    <mergeCell ref="B23:H23"/>
    <mergeCell ref="B24:H24"/>
    <mergeCell ref="B25:H25"/>
    <mergeCell ref="I22:J22"/>
    <mergeCell ref="K22:L22"/>
    <mergeCell ref="I23:J23"/>
    <mergeCell ref="K23:L23"/>
    <mergeCell ref="I24:J24"/>
    <mergeCell ref="K24:L24"/>
    <mergeCell ref="B13:C13"/>
    <mergeCell ref="B12:L12"/>
    <mergeCell ref="B14:C14"/>
    <mergeCell ref="I19:J19"/>
    <mergeCell ref="K19:L19"/>
    <mergeCell ref="B17:H17"/>
    <mergeCell ref="I17:J17"/>
    <mergeCell ref="K17:L17"/>
    <mergeCell ref="I26:J26"/>
    <mergeCell ref="K26:L26"/>
    <mergeCell ref="B18:H18"/>
    <mergeCell ref="I18:J18"/>
    <mergeCell ref="K18:L18"/>
    <mergeCell ref="B19:H19"/>
    <mergeCell ref="I25:J25"/>
    <mergeCell ref="K25:L25"/>
    <mergeCell ref="B20:H20"/>
    <mergeCell ref="I20:J20"/>
    <mergeCell ref="K20:L20"/>
    <mergeCell ref="B26:H26"/>
    <mergeCell ref="E42:L42"/>
    <mergeCell ref="E43:L43"/>
    <mergeCell ref="E45:L45"/>
    <mergeCell ref="E46:L46"/>
    <mergeCell ref="B50:L50"/>
    <mergeCell ref="A42:D42"/>
    <mergeCell ref="A43:D43"/>
    <mergeCell ref="B48:L48"/>
    <mergeCell ref="A44:D44"/>
    <mergeCell ref="A45:D45"/>
    <mergeCell ref="A46:D46"/>
    <mergeCell ref="E44:L44"/>
  </mergeCells>
  <pageMargins left="0.70866141732283472" right="0.70866141732283472" top="0.74803149606299213" bottom="0.74803149606299213" header="0.31496062992125984" footer="0.31496062992125984"/>
  <pageSetup paperSize="8" scale="87"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dimension ref="A1:K4387"/>
  <sheetViews>
    <sheetView showGridLines="0" topLeftCell="A11" zoomScale="115" zoomScaleNormal="115" workbookViewId="0">
      <selection activeCell="C2" sqref="C2:I2"/>
    </sheetView>
  </sheetViews>
  <sheetFormatPr baseColWidth="10" defaultColWidth="11.42578125" defaultRowHeight="15"/>
  <cols>
    <col min="1" max="1" width="3.5703125" style="3" bestFit="1" customWidth="1"/>
    <col min="2" max="2" width="17" style="1" customWidth="1"/>
    <col min="3" max="3" width="11.42578125" style="1"/>
    <col min="4" max="4" width="7.5703125" style="1" bestFit="1" customWidth="1"/>
    <col min="5" max="5" width="15" style="1" bestFit="1" customWidth="1"/>
    <col min="6" max="10" width="11.42578125" style="1"/>
    <col min="11" max="11" width="18.140625" style="1" customWidth="1"/>
    <col min="12" max="16384" width="11.42578125" style="1"/>
  </cols>
  <sheetData>
    <row r="1" spans="1:11" s="4" customFormat="1" ht="23.25">
      <c r="A1" s="1"/>
      <c r="B1" s="1"/>
      <c r="C1" s="72" t="str">
        <f>CONCATENATE(Cockpit!A6, " ", Cockpit!G6)</f>
        <v>C) Range of Performance</v>
      </c>
      <c r="D1" s="72"/>
      <c r="E1" s="72"/>
      <c r="F1" s="72"/>
      <c r="G1" s="72"/>
      <c r="H1" s="72"/>
      <c r="I1" s="72"/>
    </row>
    <row r="2" spans="1:11" s="4" customFormat="1" ht="14.25">
      <c r="A2" s="1"/>
      <c r="B2" s="1"/>
      <c r="C2" s="73"/>
      <c r="D2" s="73"/>
      <c r="E2" s="73"/>
      <c r="F2" s="73"/>
      <c r="G2" s="73"/>
      <c r="H2" s="73"/>
      <c r="I2" s="73"/>
    </row>
    <row r="5" spans="1:11">
      <c r="A5" s="3" t="s">
        <v>14</v>
      </c>
      <c r="B5" s="91" t="str">
        <f>IF(Cockpit!$C$12="Deutsch", 'I) Languages'!C34, IF(Cockpit!$C$12="Italiano", 'I) Languages'!D34, 'I) Languages'!B34))</f>
        <v>Short description of the production program:</v>
      </c>
      <c r="C5" s="91"/>
      <c r="D5" s="91"/>
      <c r="E5" s="91"/>
      <c r="F5" s="91"/>
      <c r="G5" s="91"/>
      <c r="H5" s="91"/>
      <c r="I5" s="91"/>
      <c r="J5" s="91"/>
      <c r="K5" s="91"/>
    </row>
    <row r="6" spans="1:11">
      <c r="B6" s="90"/>
      <c r="C6" s="90"/>
      <c r="D6" s="90"/>
      <c r="E6" s="90"/>
      <c r="F6" s="90"/>
      <c r="G6" s="90"/>
      <c r="H6" s="90"/>
      <c r="I6" s="90"/>
      <c r="J6" s="90"/>
      <c r="K6" s="90"/>
    </row>
    <row r="7" spans="1:11">
      <c r="B7" s="42"/>
      <c r="C7" s="42"/>
      <c r="D7" s="42"/>
      <c r="E7" s="42"/>
      <c r="F7" s="42"/>
      <c r="G7" s="42"/>
      <c r="H7" s="42"/>
      <c r="I7" s="42"/>
      <c r="J7" s="42"/>
      <c r="K7" s="42"/>
    </row>
    <row r="8" spans="1:11" ht="26.25" customHeight="1">
      <c r="A8" s="3" t="s">
        <v>15</v>
      </c>
      <c r="B8" s="107" t="str">
        <f>IF(Cockpit!$C$12="Deutsch", 'I) Languages'!C35, IF(Cockpit!$C$12="Italiano", 'I) Languages'!D35, 'I) Languages'!B35))</f>
        <v>Which sector / customers (reference customer) 
do you supply?</v>
      </c>
      <c r="C8" s="108"/>
      <c r="D8" s="108"/>
      <c r="E8" s="108"/>
      <c r="F8" s="108"/>
      <c r="G8" s="108"/>
      <c r="H8" s="108"/>
      <c r="I8" s="108"/>
      <c r="J8" s="108"/>
      <c r="K8" s="109"/>
    </row>
    <row r="9" spans="1:11">
      <c r="B9" s="90"/>
      <c r="C9" s="90"/>
      <c r="D9" s="90"/>
      <c r="E9" s="90"/>
      <c r="F9" s="90"/>
      <c r="G9" s="90"/>
      <c r="H9" s="90"/>
      <c r="I9" s="90"/>
      <c r="J9" s="90"/>
      <c r="K9" s="90"/>
    </row>
    <row r="10" spans="1:11">
      <c r="B10" s="42"/>
      <c r="C10" s="42"/>
      <c r="D10" s="42"/>
      <c r="E10" s="42"/>
      <c r="F10" s="42"/>
      <c r="G10" s="42"/>
      <c r="H10" s="42"/>
      <c r="I10" s="42"/>
      <c r="J10" s="42"/>
      <c r="K10" s="42"/>
    </row>
    <row r="11" spans="1:11">
      <c r="A11" s="3" t="s">
        <v>16</v>
      </c>
      <c r="B11" s="91" t="str">
        <f>IF(Cockpit!$C$12="Deutsch", 'I) Languages'!C36, IF(Cockpit!$C$12="Italiano", 'I) Languages'!D36, 'I) Languages'!B36))</f>
        <v>Do you supply to our competitors? (Yes / No)</v>
      </c>
      <c r="C11" s="91"/>
      <c r="D11" s="91"/>
      <c r="E11" s="91"/>
      <c r="F11" s="91"/>
      <c r="G11" s="91"/>
      <c r="H11" s="91"/>
      <c r="I11" s="91"/>
      <c r="J11" s="91"/>
      <c r="K11" s="91"/>
    </row>
    <row r="12" spans="1:11">
      <c r="B12" s="90"/>
      <c r="C12" s="90"/>
      <c r="D12" s="90"/>
      <c r="E12" s="90"/>
      <c r="F12" s="90"/>
      <c r="G12" s="90"/>
      <c r="H12" s="90"/>
      <c r="I12" s="90"/>
      <c r="J12" s="90"/>
      <c r="K12" s="90"/>
    </row>
    <row r="13" spans="1:11">
      <c r="B13" s="47"/>
      <c r="C13" s="47"/>
      <c r="D13" s="47"/>
      <c r="E13" s="47"/>
      <c r="F13" s="47"/>
      <c r="G13" s="47"/>
      <c r="H13" s="47"/>
      <c r="I13" s="47"/>
      <c r="J13" s="47"/>
      <c r="K13" s="47"/>
    </row>
    <row r="14" spans="1:11">
      <c r="A14" s="3" t="s">
        <v>17</v>
      </c>
      <c r="B14" s="91" t="str">
        <f>IF(Cockpit!$C$12="Deutsch", 'I) Languages'!C37, IF(Cockpit!$C$12="Italiano", 'I) Languages'!D37, 'I) Languages'!B37))</f>
        <v>Do you offer research and development services? If yes, please indicate some concrete examples.</v>
      </c>
      <c r="C14" s="91"/>
      <c r="D14" s="91"/>
      <c r="E14" s="91"/>
      <c r="F14" s="91"/>
      <c r="G14" s="91"/>
      <c r="H14" s="91"/>
      <c r="I14" s="91"/>
      <c r="J14" s="91"/>
      <c r="K14" s="91"/>
    </row>
    <row r="15" spans="1:11">
      <c r="B15" s="111"/>
      <c r="C15" s="112"/>
      <c r="D15" s="112"/>
      <c r="E15" s="112"/>
      <c r="F15" s="112"/>
      <c r="G15" s="112"/>
      <c r="H15" s="112"/>
      <c r="I15" s="112"/>
      <c r="J15" s="112"/>
      <c r="K15" s="113"/>
    </row>
    <row r="16" spans="1:11">
      <c r="B16" s="42"/>
      <c r="C16" s="42"/>
      <c r="D16" s="42"/>
      <c r="E16" s="42"/>
      <c r="F16" s="42"/>
      <c r="G16" s="42"/>
      <c r="H16" s="42"/>
      <c r="I16" s="42"/>
      <c r="J16" s="42"/>
      <c r="K16" s="42"/>
    </row>
    <row r="17" spans="1:11">
      <c r="A17" s="3" t="s">
        <v>18</v>
      </c>
      <c r="B17" s="91" t="str">
        <f>IF(Cockpit!$C$12="Deutsch", 'I) Languages'!C38, IF(Cockpit!$C$12="Italiano", 'I) Languages'!D38, 'I) Languages'!B38))</f>
        <v>Do you possess own patents?</v>
      </c>
      <c r="C17" s="91"/>
      <c r="D17" s="91"/>
      <c r="E17" s="91"/>
      <c r="F17" s="91"/>
      <c r="G17" s="91"/>
      <c r="H17" s="91"/>
      <c r="I17" s="91"/>
      <c r="J17" s="91"/>
      <c r="K17" s="91"/>
    </row>
    <row r="18" spans="1:11">
      <c r="B18" s="90"/>
      <c r="C18" s="90"/>
      <c r="D18" s="90"/>
      <c r="E18" s="90"/>
      <c r="F18" s="90"/>
      <c r="G18" s="90"/>
      <c r="H18" s="90"/>
      <c r="I18" s="90"/>
      <c r="J18" s="90"/>
      <c r="K18" s="90"/>
    </row>
    <row r="19" spans="1:11">
      <c r="B19" s="42"/>
      <c r="C19" s="42"/>
      <c r="D19" s="42"/>
      <c r="E19" s="42"/>
      <c r="F19" s="42"/>
      <c r="G19" s="42"/>
      <c r="H19" s="42"/>
      <c r="I19" s="42"/>
      <c r="J19" s="42"/>
      <c r="K19" s="42"/>
    </row>
    <row r="20" spans="1:11">
      <c r="A20" s="3" t="s">
        <v>19</v>
      </c>
      <c r="B20" s="91" t="str">
        <f>IF(Cockpit!$C$12="Deutsch", 'I) Languages'!C39, IF(Cockpit!$C$12="Italiano", 'I) Languages'!D39, 'I) Languages'!B39))</f>
        <v>Do you have a technical department that creates drawings?</v>
      </c>
      <c r="C20" s="91"/>
      <c r="D20" s="91"/>
      <c r="E20" s="91"/>
      <c r="F20" s="91"/>
      <c r="G20" s="91"/>
      <c r="H20" s="91"/>
      <c r="I20" s="91"/>
      <c r="J20" s="91"/>
      <c r="K20" s="91"/>
    </row>
    <row r="21" spans="1:11">
      <c r="B21" s="90"/>
      <c r="C21" s="90"/>
      <c r="D21" s="90"/>
      <c r="E21" s="90"/>
      <c r="F21" s="90"/>
      <c r="G21" s="90"/>
      <c r="H21" s="90"/>
      <c r="I21" s="90"/>
      <c r="J21" s="90"/>
      <c r="K21" s="90"/>
    </row>
    <row r="22" spans="1:11">
      <c r="B22" s="47"/>
      <c r="C22" s="47"/>
      <c r="D22" s="47"/>
      <c r="E22" s="47"/>
      <c r="F22" s="47"/>
      <c r="G22" s="47"/>
      <c r="H22" s="47"/>
      <c r="I22" s="47"/>
      <c r="J22" s="47"/>
      <c r="K22" s="47"/>
    </row>
    <row r="23" spans="1:11">
      <c r="A23" s="3" t="s">
        <v>20</v>
      </c>
      <c r="B23" s="91" t="str">
        <f>IF(Cockpit!$C$12="Deutsch", 'I) Languages'!C40, IF(Cockpit!$C$12="Italiano", 'I) Languages'!D40, 'I) Languages'!B40))</f>
        <v>What are your core competences (know-how)?</v>
      </c>
      <c r="C23" s="91"/>
      <c r="D23" s="91"/>
      <c r="E23" s="91"/>
      <c r="F23" s="91"/>
      <c r="G23" s="91"/>
      <c r="H23" s="91"/>
      <c r="I23" s="91"/>
      <c r="J23" s="91"/>
      <c r="K23" s="91"/>
    </row>
    <row r="24" spans="1:11">
      <c r="B24" s="90"/>
      <c r="C24" s="90"/>
      <c r="D24" s="90"/>
      <c r="E24" s="90"/>
      <c r="F24" s="90"/>
      <c r="G24" s="90"/>
      <c r="H24" s="90"/>
      <c r="I24" s="90"/>
      <c r="J24" s="90"/>
      <c r="K24" s="90"/>
    </row>
    <row r="25" spans="1:11">
      <c r="B25" s="42"/>
      <c r="C25" s="42"/>
      <c r="D25" s="42"/>
      <c r="E25" s="42"/>
      <c r="F25" s="42"/>
      <c r="G25" s="42"/>
      <c r="H25" s="42"/>
      <c r="I25" s="42"/>
      <c r="J25" s="42"/>
      <c r="K25" s="42"/>
    </row>
    <row r="26" spans="1:11">
      <c r="A26" s="3" t="s">
        <v>21</v>
      </c>
      <c r="B26" s="91" t="str">
        <f>IF(Cockpit!$C$12="Deutsch", 'I) Languages'!C41, IF(Cockpit!$C$12="Italiano", 'I) Languages'!D41, 'I) Languages'!B41))</f>
        <v>What type of production are you able to offer within your production line?</v>
      </c>
      <c r="C26" s="91"/>
      <c r="D26" s="91"/>
      <c r="E26" s="91"/>
      <c r="F26" s="91"/>
      <c r="G26" s="91"/>
      <c r="H26" s="91"/>
      <c r="I26" s="91"/>
      <c r="J26" s="91"/>
      <c r="K26" s="91"/>
    </row>
    <row r="27" spans="1:11">
      <c r="B27" s="110" t="str">
        <f>IF(Cockpit!$C$12="Deutsch", 'I) Languages'!C42, IF(Cockpit!$C$12="Italiano", 'I) Languages'!D42, 'I) Languages'!B42))</f>
        <v>Type</v>
      </c>
      <c r="C27" s="110"/>
      <c r="D27" s="11" t="str">
        <f>IF(Cockpit!$C$12="Deutsch", 'I) Languages'!C50, IF(Cockpit!$C$12="Italiano", 'I) Languages'!D50, 'I) Languages'!B50))</f>
        <v>Yes/No</v>
      </c>
      <c r="E27" s="18" t="str">
        <f>IF(Cockpit!$C$12="Deutsch", 'I) Languages'!C49, IF(Cockpit!$C$12="Italiano", 'I) Languages'!D49, 'I) Languages'!B49))</f>
        <v>Batch size</v>
      </c>
      <c r="F27" s="9" t="str">
        <f>IF(Cockpit!$C$12="Deutsch", 'I) Languages'!C50, IF(Cockpit!$C$12="Italiano", 'I) Languages'!D50, 'I) Languages'!B50))</f>
        <v>Yes/No</v>
      </c>
      <c r="G27" s="41"/>
      <c r="H27" s="41"/>
      <c r="I27" s="41"/>
      <c r="J27" s="41"/>
      <c r="K27" s="41"/>
    </row>
    <row r="28" spans="1:11">
      <c r="B28" s="106" t="str">
        <f>IF(Cockpit!$C$12="Deutsch", 'I) Languages'!C43, IF(Cockpit!$C$12="Italiano", 'I) Languages'!D43, 'I) Languages'!B43))</f>
        <v>Single production</v>
      </c>
      <c r="C28" s="106"/>
      <c r="D28" s="39"/>
      <c r="E28" s="48"/>
      <c r="F28" s="9" t="str">
        <f>IF(Cockpit!$C$12="Deutsch", 'I) Languages'!C51, IF(Cockpit!$C$12="Italiano", 'I) Languages'!D51, 'I) Languages'!B51))</f>
        <v>Yes</v>
      </c>
      <c r="G28" s="41"/>
      <c r="H28" s="41"/>
      <c r="I28" s="41"/>
      <c r="J28" s="41"/>
      <c r="K28" s="41"/>
    </row>
    <row r="29" spans="1:11">
      <c r="B29" s="106" t="str">
        <f>IF(Cockpit!$C$12="Deutsch", 'I) Languages'!C44, IF(Cockpit!$C$12="Italiano", 'I) Languages'!D44, 'I) Languages'!B44))</f>
        <v>Serial production</v>
      </c>
      <c r="C29" s="106"/>
      <c r="D29" s="39"/>
      <c r="E29" s="48"/>
      <c r="F29" s="41"/>
      <c r="G29" s="41"/>
      <c r="H29" s="41"/>
      <c r="I29" s="41"/>
      <c r="J29" s="41"/>
      <c r="K29" s="41"/>
    </row>
    <row r="30" spans="1:11">
      <c r="B30" s="106" t="str">
        <f>IF(Cockpit!$C$12="Deutsch", 'I) Languages'!C45, IF(Cockpit!$C$12="Italiano", 'I) Languages'!D45, 'I) Languages'!B45))</f>
        <v>Mass production</v>
      </c>
      <c r="C30" s="106"/>
      <c r="D30" s="39"/>
      <c r="E30" s="48"/>
      <c r="F30" s="41"/>
      <c r="G30" s="41"/>
      <c r="H30" s="41"/>
      <c r="I30" s="41"/>
      <c r="J30" s="41"/>
      <c r="K30" s="41"/>
    </row>
    <row r="31" spans="1:11">
      <c r="B31" s="106" t="str">
        <f>IF(Cockpit!$C$12="Deutsch", 'I) Languages'!C46, IF(Cockpit!$C$12="Italiano", 'I) Languages'!D46, 'I) Languages'!B46))</f>
        <v>Contract production</v>
      </c>
      <c r="C31" s="106"/>
      <c r="D31" s="39"/>
      <c r="E31" s="48"/>
      <c r="F31" s="41"/>
      <c r="G31" s="41"/>
      <c r="H31" s="41"/>
      <c r="I31" s="41"/>
      <c r="J31" s="41"/>
      <c r="K31" s="41"/>
    </row>
    <row r="32" spans="1:11">
      <c r="B32" s="106" t="str">
        <f>IF(Cockpit!$C$12="Deutsch", 'I) Languages'!C47, IF(Cockpit!$C$12="Italiano", 'I) Languages'!D47, 'I) Languages'!B47))</f>
        <v>Assembling</v>
      </c>
      <c r="C32" s="106"/>
      <c r="D32" s="39"/>
      <c r="E32" s="48"/>
      <c r="F32" s="41"/>
      <c r="G32" s="41"/>
      <c r="H32" s="41"/>
      <c r="I32" s="41"/>
      <c r="J32" s="41"/>
      <c r="K32" s="41"/>
    </row>
    <row r="33" spans="1:11">
      <c r="B33" s="106" t="str">
        <f>IF(Cockpit!$C$12="Deutsch", 'I) Languages'!C48, IF(Cockpit!$C$12="Italiano", 'I) Languages'!D48, 'I) Languages'!B48))</f>
        <v>R&amp;D</v>
      </c>
      <c r="C33" s="106"/>
      <c r="D33" s="49"/>
      <c r="E33" s="41"/>
      <c r="F33" s="41"/>
      <c r="G33" s="41"/>
      <c r="H33" s="41"/>
      <c r="I33" s="41"/>
      <c r="J33" s="41"/>
      <c r="K33" s="41"/>
    </row>
    <row r="34" spans="1:11">
      <c r="B34" s="38"/>
      <c r="C34" s="38"/>
      <c r="D34" s="50"/>
      <c r="E34" s="41"/>
      <c r="F34" s="41"/>
      <c r="G34" s="41"/>
      <c r="H34" s="41"/>
      <c r="I34" s="41"/>
      <c r="J34" s="41"/>
      <c r="K34" s="41"/>
    </row>
    <row r="35" spans="1:11">
      <c r="A35" s="3" t="s">
        <v>22</v>
      </c>
      <c r="B35" s="91" t="str">
        <f>IF(Cockpit!$C$12="Deutsch", 'I) Languages'!C53, IF(Cockpit!$C$12="Italiano", 'I) Languages'!D53, 'I) Languages'!B53))</f>
        <v>Only for mechanical production: Please send us a list of your machinery (we need the details indicated in the next line)</v>
      </c>
      <c r="C35" s="91"/>
      <c r="D35" s="91"/>
      <c r="E35" s="91"/>
      <c r="F35" s="91"/>
      <c r="G35" s="91"/>
      <c r="H35" s="91"/>
      <c r="I35" s="91"/>
      <c r="J35" s="91"/>
      <c r="K35" s="91"/>
    </row>
    <row r="36" spans="1:11">
      <c r="B36" s="100" t="str">
        <f>IF(Cockpit!$C$12="Deutsch", 'I) Languages'!C54, IF(Cockpit!$C$12="Italiano", 'I) Languages'!D54, 'I) Languages'!B54))</f>
        <v>Type/description</v>
      </c>
      <c r="C36" s="101"/>
      <c r="D36" s="102"/>
      <c r="E36" s="43" t="str">
        <f>IF(Cockpit!$C$12="Deutsch", 'I) Languages'!C55, IF(Cockpit!$C$12="Italiano", 'I) Languages'!D55, 'I) Languages'!B55))</f>
        <v>Number</v>
      </c>
      <c r="F36" s="100" t="str">
        <f>IF(Cockpit!$C$12="Deutsch", 'I) Languages'!C56, IF(Cockpit!$C$12="Italiano", 'I) Languages'!D56, 'I) Languages'!B56))</f>
        <v>General condition</v>
      </c>
      <c r="G36" s="101"/>
      <c r="H36" s="102"/>
      <c r="I36" s="43" t="str">
        <f>IF(Cockpit!$C$12="Deutsch", 'I) Languages'!C57, IF(Cockpit!$C$12="Italiano", 'I) Languages'!D57, 'I) Languages'!B57))</f>
        <v>Age</v>
      </c>
      <c r="J36" s="100" t="str">
        <f>IF(Cockpit!$C$12="Deutsch", 'I) Languages'!C58, IF(Cockpit!$C$12="Italiano", 'I) Languages'!D58, 'I) Languages'!B58))</f>
        <v>Size/capacity</v>
      </c>
      <c r="K36" s="102"/>
    </row>
    <row r="37" spans="1:11">
      <c r="B37" s="36"/>
      <c r="C37" s="36"/>
      <c r="D37" s="36"/>
      <c r="E37" s="36"/>
      <c r="F37" s="36"/>
      <c r="G37" s="36"/>
      <c r="H37" s="36"/>
      <c r="I37" s="36"/>
      <c r="J37" s="36"/>
      <c r="K37" s="36"/>
    </row>
    <row r="38" spans="1:11">
      <c r="A38" s="3" t="s">
        <v>23</v>
      </c>
      <c r="B38" s="91" t="str">
        <f>IF(Cockpit!$C$12="Deutsch", 'I) Languages'!C59, IF(Cockpit!$C$12="Italiano", 'I) Languages'!D59, 'I) Languages'!B59))</f>
        <v>Does your company have the ability to expand spatially?</v>
      </c>
      <c r="C38" s="91"/>
      <c r="D38" s="91"/>
      <c r="E38" s="91"/>
      <c r="F38" s="91"/>
      <c r="G38" s="91"/>
      <c r="H38" s="91"/>
      <c r="I38" s="91"/>
      <c r="J38" s="91"/>
      <c r="K38" s="91"/>
    </row>
    <row r="39" spans="1:11">
      <c r="B39" s="90"/>
      <c r="C39" s="90"/>
      <c r="D39" s="90"/>
      <c r="E39" s="90"/>
      <c r="F39" s="90"/>
      <c r="G39" s="90"/>
      <c r="H39" s="90"/>
      <c r="I39" s="90"/>
      <c r="J39" s="90"/>
      <c r="K39" s="90"/>
    </row>
    <row r="40" spans="1:11">
      <c r="B40" s="42"/>
      <c r="C40" s="42"/>
      <c r="D40" s="42"/>
      <c r="E40" s="42"/>
      <c r="F40" s="42"/>
      <c r="G40" s="42"/>
      <c r="H40" s="42"/>
      <c r="I40" s="42"/>
      <c r="J40" s="42"/>
      <c r="K40" s="42"/>
    </row>
    <row r="41" spans="1:11">
      <c r="A41" s="3" t="s">
        <v>24</v>
      </c>
      <c r="B41" s="91" t="str">
        <f>IF(Cockpit!$C$12="Deutsch", 'I) Languages'!C60, IF(Cockpit!$C$12="Italiano", 'I) Languages'!D60, 'I) Languages'!B60))</f>
        <v>What CAD and ERP-software do you use?</v>
      </c>
      <c r="C41" s="91"/>
      <c r="D41" s="91"/>
      <c r="E41" s="91"/>
      <c r="F41" s="41"/>
      <c r="G41" s="41"/>
      <c r="H41" s="41"/>
      <c r="I41" s="41"/>
      <c r="J41" s="41"/>
      <c r="K41" s="41"/>
    </row>
    <row r="42" spans="1:11">
      <c r="B42" s="51" t="str">
        <f>IF(Cockpit!$C$12="Deutsch", 'I) Languages'!C61, IF(Cockpit!$C$12="Italiano", 'I) Languages'!D61, 'I) Languages'!B61))</f>
        <v>for electronics</v>
      </c>
      <c r="C42" s="81"/>
      <c r="D42" s="81"/>
      <c r="E42" s="81"/>
      <c r="F42" s="41"/>
      <c r="G42" s="41"/>
      <c r="H42" s="41"/>
      <c r="I42" s="41"/>
      <c r="J42" s="41"/>
      <c r="K42" s="41"/>
    </row>
    <row r="43" spans="1:11">
      <c r="B43" s="51" t="str">
        <f>IF(Cockpit!$C$12="Deutsch", 'I) Languages'!C62, IF(Cockpit!$C$12="Italiano", 'I) Languages'!D62, 'I) Languages'!B62))</f>
        <v>for mechanics</v>
      </c>
      <c r="C43" s="81"/>
      <c r="D43" s="81"/>
      <c r="E43" s="81"/>
      <c r="F43" s="41"/>
      <c r="G43" s="41"/>
      <c r="H43" s="41"/>
      <c r="I43" s="41"/>
      <c r="J43" s="41"/>
      <c r="K43" s="41"/>
    </row>
    <row r="44" spans="1:11">
      <c r="B44" s="51" t="s">
        <v>25</v>
      </c>
      <c r="C44" s="81"/>
      <c r="D44" s="81"/>
      <c r="E44" s="81"/>
      <c r="F44" s="41"/>
      <c r="G44" s="41"/>
      <c r="H44" s="41"/>
      <c r="I44" s="41"/>
      <c r="J44" s="41"/>
      <c r="K44" s="41"/>
    </row>
    <row r="45" spans="1:11">
      <c r="B45" s="41"/>
      <c r="C45" s="41"/>
      <c r="D45" s="41"/>
      <c r="E45" s="41"/>
      <c r="F45" s="41"/>
      <c r="G45" s="41"/>
      <c r="H45" s="41"/>
      <c r="I45" s="41"/>
      <c r="J45" s="41"/>
      <c r="K45" s="41"/>
    </row>
    <row r="46" spans="1:11">
      <c r="A46" s="3" t="s">
        <v>26</v>
      </c>
      <c r="B46" s="89" t="str">
        <f>IF(Cockpit!$C$12="Deutsch", 'I) Languages'!C63, IF(Cockpit!$C$12="Italiano", 'I) Languages'!D63, 'I) Languages'!B63))</f>
        <v>Logistics and material flow</v>
      </c>
      <c r="C46" s="89"/>
      <c r="D46" s="53"/>
      <c r="E46" s="53"/>
      <c r="F46" s="53"/>
      <c r="G46" s="53"/>
      <c r="H46" s="53"/>
      <c r="I46" s="53"/>
      <c r="J46" s="53"/>
      <c r="K46" s="53"/>
    </row>
    <row r="47" spans="1:11">
      <c r="B47" s="85" t="str">
        <f>IF(Cockpit!$C$12="Deutsch", 'I) Languages'!C64, IF(Cockpit!$C$12="Italiano", 'I) Languages'!D64, 'I) Languages'!B64))</f>
        <v>Do you have experience with any delivery systems (e.g. Kanban, Just in Time)?</v>
      </c>
      <c r="C47" s="85"/>
      <c r="D47" s="85"/>
      <c r="E47" s="85"/>
      <c r="F47" s="85"/>
      <c r="G47" s="85"/>
      <c r="H47" s="85"/>
      <c r="I47" s="85"/>
      <c r="J47" s="85"/>
      <c r="K47" s="85"/>
    </row>
    <row r="48" spans="1:11">
      <c r="B48" s="86"/>
      <c r="C48" s="87"/>
      <c r="D48" s="87"/>
      <c r="E48" s="87"/>
      <c r="F48" s="87"/>
      <c r="G48" s="87"/>
      <c r="H48" s="87"/>
      <c r="I48" s="87"/>
      <c r="J48" s="87"/>
      <c r="K48" s="88"/>
    </row>
    <row r="49" spans="1:11">
      <c r="B49" s="85" t="str">
        <f>IF(Cockpit!$C$12="Deutsch", 'I) Languages'!C65, IF(Cockpit!$C$12="Italiano", 'I) Languages'!D65, 'I) Languages'!B65))</f>
        <v>Do you already use saftey- or buffer-stocks for other customers?</v>
      </c>
      <c r="C49" s="85"/>
      <c r="D49" s="85"/>
      <c r="E49" s="85"/>
      <c r="F49" s="85"/>
      <c r="G49" s="85"/>
      <c r="H49" s="85"/>
      <c r="I49" s="85"/>
      <c r="J49" s="85"/>
      <c r="K49" s="85"/>
    </row>
    <row r="50" spans="1:11">
      <c r="B50" s="90"/>
      <c r="C50" s="90"/>
      <c r="D50" s="90"/>
      <c r="E50" s="90"/>
      <c r="F50" s="90"/>
      <c r="G50" s="90"/>
      <c r="H50" s="90"/>
      <c r="I50" s="90"/>
      <c r="J50" s="90"/>
      <c r="K50" s="90"/>
    </row>
    <row r="51" spans="1:11">
      <c r="B51" s="85" t="str">
        <f>IF(Cockpit!$C$12="Deutsch", 'I) Languages'!C66, IF(Cockpit!$C$12="Italiano", 'I) Languages'!D66, 'I) Languages'!B66))</f>
        <v>Do you collaborate with any logistic services providers? If yes, with which one/s?</v>
      </c>
      <c r="C51" s="85"/>
      <c r="D51" s="85"/>
      <c r="E51" s="85"/>
      <c r="F51" s="85"/>
      <c r="G51" s="85"/>
      <c r="H51" s="85"/>
      <c r="I51" s="85"/>
      <c r="J51" s="85"/>
      <c r="K51" s="85"/>
    </row>
    <row r="52" spans="1:11">
      <c r="B52" s="90"/>
      <c r="C52" s="90"/>
      <c r="D52" s="90"/>
      <c r="E52" s="90"/>
      <c r="F52" s="90"/>
      <c r="G52" s="90"/>
      <c r="H52" s="90"/>
      <c r="I52" s="90"/>
      <c r="J52" s="90"/>
      <c r="K52" s="90"/>
    </row>
    <row r="53" spans="1:11">
      <c r="B53" s="41"/>
      <c r="C53" s="41"/>
      <c r="D53" s="41"/>
      <c r="E53" s="41"/>
      <c r="F53" s="41"/>
      <c r="G53" s="41"/>
      <c r="H53" s="41"/>
      <c r="I53" s="41"/>
      <c r="J53" s="41"/>
      <c r="K53" s="41"/>
    </row>
    <row r="54" spans="1:11">
      <c r="A54" s="3" t="s">
        <v>27</v>
      </c>
      <c r="B54" s="103" t="str">
        <f>IF(Cockpit!$C$12="Deutsch", 'I) Languages'!C67, IF(Cockpit!$C$12="Italiano", 'I) Languages'!D67, 'I) Languages'!B67))</f>
        <v>Strategical concepts and innovation</v>
      </c>
      <c r="C54" s="104"/>
      <c r="D54" s="104"/>
      <c r="E54" s="105"/>
      <c r="F54" s="53"/>
      <c r="G54" s="53"/>
      <c r="H54" s="53"/>
      <c r="I54" s="53"/>
      <c r="J54" s="53"/>
      <c r="K54" s="53"/>
    </row>
    <row r="55" spans="1:11" ht="25.5" customHeight="1">
      <c r="B55" s="85" t="str">
        <f>IF(Cockpit!$C$12="Deutsch", 'I) Languages'!C68, IF(Cockpit!$C$12="Italiano", 'I) Languages'!D68, 'I) Languages'!B68))</f>
        <v>How important is the aspect of innovation in your company policy? Please classify your innovation level. How much money do you invest in innovation?</v>
      </c>
      <c r="C55" s="85"/>
      <c r="D55" s="85"/>
      <c r="E55" s="85"/>
      <c r="F55" s="85"/>
      <c r="G55" s="85"/>
      <c r="H55" s="85"/>
      <c r="I55" s="85"/>
      <c r="J55" s="85"/>
      <c r="K55" s="85"/>
    </row>
    <row r="56" spans="1:11">
      <c r="B56" s="86"/>
      <c r="C56" s="87"/>
      <c r="D56" s="87"/>
      <c r="E56" s="87"/>
      <c r="F56" s="87"/>
      <c r="G56" s="87"/>
      <c r="H56" s="87"/>
      <c r="I56" s="87"/>
      <c r="J56" s="87"/>
      <c r="K56" s="88"/>
    </row>
    <row r="57" spans="1:11">
      <c r="B57" s="41"/>
      <c r="C57" s="41"/>
      <c r="D57" s="41"/>
      <c r="E57" s="41"/>
      <c r="F57" s="41"/>
      <c r="G57" s="41"/>
      <c r="H57" s="41"/>
      <c r="I57" s="41"/>
      <c r="J57" s="41"/>
      <c r="K57" s="41"/>
    </row>
    <row r="58" spans="1:11">
      <c r="A58" s="3" t="s">
        <v>28</v>
      </c>
      <c r="B58" s="100" t="str">
        <f>IF(Cockpit!$C$12="Deutsch", 'I) Languages'!C71, IF(Cockpit!$C$12="Italiano", 'I) Languages'!D71, 'I) Languages'!B71))</f>
        <v>Supply chain</v>
      </c>
      <c r="C58" s="101"/>
      <c r="D58" s="102"/>
      <c r="E58" s="41"/>
      <c r="F58" s="41"/>
      <c r="G58" s="41"/>
      <c r="H58" s="41"/>
      <c r="I58" s="41"/>
      <c r="J58" s="41"/>
      <c r="K58" s="41"/>
    </row>
    <row r="59" spans="1:11" ht="14.25">
      <c r="A59" s="1"/>
      <c r="B59" s="92"/>
      <c r="C59" s="93"/>
      <c r="D59" s="93"/>
      <c r="E59" s="93"/>
      <c r="F59" s="93"/>
      <c r="G59" s="93"/>
      <c r="H59" s="93"/>
      <c r="I59" s="93"/>
      <c r="J59" s="93"/>
      <c r="K59" s="94"/>
    </row>
    <row r="60" spans="1:11">
      <c r="B60" s="91" t="str">
        <f>IF(Cockpit!$C$12="Deutsch", 'I) Languages'!C72, IF(Cockpit!$C$12="Italiano", 'I) Languages'!D72, 'I) Languages'!B72))</f>
        <v>How many important suppliers do you have and where are they located? (State, city)</v>
      </c>
      <c r="C60" s="91"/>
      <c r="D60" s="91"/>
      <c r="E60" s="91"/>
      <c r="F60" s="91"/>
      <c r="G60" s="91"/>
      <c r="H60" s="91"/>
      <c r="I60" s="91"/>
      <c r="J60" s="91"/>
      <c r="K60" s="91"/>
    </row>
    <row r="61" spans="1:11">
      <c r="B61" s="90"/>
      <c r="C61" s="90"/>
      <c r="D61" s="90"/>
      <c r="E61" s="90"/>
      <c r="F61" s="90"/>
      <c r="G61" s="90"/>
      <c r="H61" s="90"/>
      <c r="I61" s="90"/>
      <c r="J61" s="90"/>
      <c r="K61" s="90"/>
    </row>
    <row r="62" spans="1:11">
      <c r="B62" s="91" t="str">
        <f>IF(Cockpit!$C$12="Deutsch", 'I) Languages'!C74, IF(Cockpit!$C$12="Italiano", 'I) Languages'!D74, 'I) Languages'!B74))</f>
        <v>Which kind of research and development services do you utilise?</v>
      </c>
      <c r="C62" s="91"/>
      <c r="D62" s="91"/>
      <c r="E62" s="91"/>
      <c r="F62" s="91"/>
      <c r="G62" s="91"/>
      <c r="H62" s="91"/>
      <c r="I62" s="91"/>
      <c r="J62" s="91"/>
      <c r="K62" s="91"/>
    </row>
    <row r="63" spans="1:11">
      <c r="B63" s="90"/>
      <c r="C63" s="90"/>
      <c r="D63" s="90"/>
      <c r="E63" s="90"/>
      <c r="F63" s="90"/>
      <c r="G63" s="90"/>
      <c r="H63" s="90"/>
      <c r="I63" s="90"/>
      <c r="J63" s="90"/>
      <c r="K63" s="90"/>
    </row>
    <row r="64" spans="1:11" ht="14.25">
      <c r="A64" s="1"/>
      <c r="B64" s="41"/>
      <c r="C64" s="41"/>
      <c r="D64" s="41"/>
      <c r="E64" s="41"/>
      <c r="F64" s="41"/>
      <c r="G64" s="41"/>
      <c r="H64" s="41"/>
      <c r="I64" s="41"/>
      <c r="J64" s="41"/>
      <c r="K64" s="41"/>
    </row>
    <row r="65" spans="1:11">
      <c r="A65" s="2" t="s">
        <v>29</v>
      </c>
      <c r="B65" s="97" t="str">
        <f>IF(Cockpit!$C$12="Deutsch", 'I) Languages'!C81, IF(Cockpit!$C$12="Italiano", 'I) Languages'!D81, 'I) Languages'!B81))</f>
        <v>References</v>
      </c>
      <c r="C65" s="98"/>
      <c r="D65" s="99"/>
      <c r="E65" s="41"/>
      <c r="F65" s="41"/>
      <c r="G65" s="41"/>
      <c r="H65" s="41"/>
      <c r="I65" s="41"/>
      <c r="J65" s="41"/>
      <c r="K65" s="41"/>
    </row>
    <row r="66" spans="1:11" ht="14.25">
      <c r="A66" s="1"/>
      <c r="B66" s="91" t="str">
        <f>IF(Cockpit!$C$12="Deutsch", 'I) Languages'!C82, IF(Cockpit!$C$12="Italiano", 'I) Languages'!D82, 'I) Languages'!B82))</f>
        <v xml:space="preserve">Indicate the turnover in percentage with your 3 main / biggest customers. </v>
      </c>
      <c r="C66" s="91"/>
      <c r="D66" s="91"/>
      <c r="E66" s="91"/>
      <c r="F66" s="91"/>
      <c r="G66" s="91"/>
      <c r="H66" s="91"/>
      <c r="I66" s="91"/>
      <c r="J66" s="91"/>
      <c r="K66" s="91"/>
    </row>
    <row r="67" spans="1:11" ht="14.25">
      <c r="A67" s="1"/>
      <c r="B67" s="95" t="str">
        <f>IF(Cockpit!$C$12="Deutsch", 'I) Languages'!C83, IF(Cockpit!$C$12="Italiano", 'I) Languages'!D83, 'I) Languages'!B83))</f>
        <v>Ranking by turnover</v>
      </c>
      <c r="C67" s="96"/>
      <c r="D67" s="96"/>
      <c r="E67" s="96"/>
      <c r="F67" s="96"/>
      <c r="G67" s="95" t="str">
        <f>IF(Cockpit!$C$12="Deutsch", 'I) Languages'!C84, IF(Cockpit!$C$12="Italiano", 'I) Languages'!D84, 'I) Languages'!B84))</f>
        <v>Turnover in percentage compared to the annual turnover</v>
      </c>
      <c r="H67" s="96"/>
      <c r="I67" s="96"/>
      <c r="J67" s="96"/>
      <c r="K67" s="96"/>
    </row>
    <row r="68" spans="1:11" ht="14.25">
      <c r="A68" s="1"/>
      <c r="B68" s="83" t="str">
        <f>IF(Cockpit!$C$12="Deutsch", 'I) Languages'!C85, IF(Cockpit!$C$12="Italiano", 'I) Languages'!D85, 'I) Languages'!B85))</f>
        <v>Customer 1</v>
      </c>
      <c r="C68" s="84"/>
      <c r="D68" s="84"/>
      <c r="E68" s="84"/>
      <c r="F68" s="84"/>
      <c r="G68" s="60"/>
      <c r="H68" s="61"/>
      <c r="I68" s="61"/>
      <c r="J68" s="61"/>
      <c r="K68" s="62"/>
    </row>
    <row r="69" spans="1:11" ht="14.25">
      <c r="A69" s="1"/>
      <c r="B69" s="83" t="str">
        <f>IF(Cockpit!$C$12="Deutsch", 'I) Languages'!C86, IF(Cockpit!$C$12="Italiano", 'I) Languages'!D86, 'I) Languages'!B86))</f>
        <v>Customer 2</v>
      </c>
      <c r="C69" s="84"/>
      <c r="D69" s="84"/>
      <c r="E69" s="84"/>
      <c r="F69" s="84"/>
      <c r="G69" s="60"/>
      <c r="H69" s="61"/>
      <c r="I69" s="61"/>
      <c r="J69" s="61"/>
      <c r="K69" s="62"/>
    </row>
    <row r="70" spans="1:11" ht="14.25">
      <c r="A70" s="1"/>
      <c r="B70" s="83" t="str">
        <f>IF(Cockpit!$C$12="Deutsch", 'I) Languages'!C87, IF(Cockpit!$C$12="Italiano", 'I) Languages'!D87, 'I) Languages'!B87))</f>
        <v>Customer 3</v>
      </c>
      <c r="C70" s="84"/>
      <c r="D70" s="84"/>
      <c r="E70" s="84"/>
      <c r="F70" s="84"/>
      <c r="G70" s="60"/>
      <c r="H70" s="61"/>
      <c r="I70" s="61"/>
      <c r="J70" s="61"/>
      <c r="K70" s="62"/>
    </row>
    <row r="71" spans="1:11" ht="14.25">
      <c r="A71" s="1"/>
    </row>
    <row r="72" spans="1:11">
      <c r="A72" s="2" t="s">
        <v>30</v>
      </c>
      <c r="B72" s="117" t="str">
        <f>IF(Cockpit!$C$12="Deutsch", 'I) Languages'!C91, IF(Cockpit!$C$12="Italiano", 'I) Languages'!D91, 'I) Languages'!B91))</f>
        <v>Cyber Security</v>
      </c>
      <c r="C72" s="118"/>
      <c r="D72" s="119"/>
      <c r="E72" s="41"/>
      <c r="F72" s="41"/>
      <c r="G72" s="41"/>
      <c r="H72" s="41"/>
      <c r="I72" s="41"/>
      <c r="J72" s="41"/>
      <c r="K72" s="41"/>
    </row>
    <row r="73" spans="1:11" ht="14.25">
      <c r="A73" s="1"/>
      <c r="B73" s="114" t="str">
        <f>IF(Cockpit!$C$12="Deutsch", 'I) Languages'!C92, IF(Cockpit!$C$12="Italiano", 'I) Languages'!D92, 'I) Languages'!B92))</f>
        <v>Are you ISO 27001 certified (yes/no)?</v>
      </c>
      <c r="C73" s="114"/>
      <c r="D73" s="114"/>
      <c r="E73" s="114"/>
      <c r="F73" s="114"/>
      <c r="G73" s="114"/>
      <c r="H73" s="114"/>
      <c r="I73" s="114"/>
      <c r="J73" s="114"/>
      <c r="K73" s="59"/>
    </row>
    <row r="74" spans="1:11" ht="14.25">
      <c r="A74" s="1"/>
      <c r="B74" s="114" t="str">
        <f>IF(Cockpit!$C$12="Deutsch", 'I) Languages'!C93, IF(Cockpit!$C$12="Italiano", 'I) Languages'!D93, 'I) Languages'!B93))</f>
        <v>If your company is not ISO 27001 certified, are there written guidelines for handling data?</v>
      </c>
      <c r="C74" s="114"/>
      <c r="D74" s="114"/>
      <c r="E74" s="114"/>
      <c r="F74" s="114"/>
      <c r="G74" s="114"/>
      <c r="H74" s="114"/>
      <c r="I74" s="114"/>
      <c r="J74" s="114"/>
      <c r="K74" s="59"/>
    </row>
    <row r="75" spans="1:11" ht="14.25">
      <c r="A75" s="1"/>
      <c r="B75" s="114" t="str">
        <f>IF(Cockpit!$C$12="Deutsch", 'I) Languages'!C94, IF(Cockpit!$C$12="Italiano", 'I) Languages'!D94, 'I) Languages'!B94))</f>
        <v>Do you have an in-house IT department that has developed process descriptions for data security?</v>
      </c>
      <c r="C75" s="114"/>
      <c r="D75" s="114"/>
      <c r="E75" s="114"/>
      <c r="F75" s="114"/>
      <c r="G75" s="114"/>
      <c r="H75" s="114"/>
      <c r="I75" s="114"/>
      <c r="J75" s="114"/>
      <c r="K75" s="59"/>
    </row>
    <row r="76" spans="1:11" ht="30" customHeight="1">
      <c r="A76" s="1"/>
      <c r="B76" s="115" t="str">
        <f>IF(Cockpit!$C$12="Deutsch", 'I) Languages'!C95, IF(Cockpit!$C$12="Italiano", 'I) Languages'!D95, 'I) Languages'!B95))</f>
        <v>Are you generally willing to sign a written commitment regarding data security (template provided by Durst)?</v>
      </c>
      <c r="C76" s="116"/>
      <c r="D76" s="116"/>
      <c r="E76" s="116"/>
      <c r="F76" s="116"/>
      <c r="G76" s="116"/>
      <c r="H76" s="116"/>
      <c r="I76" s="116"/>
      <c r="J76" s="116"/>
      <c r="K76" s="48"/>
    </row>
    <row r="77" spans="1:11" ht="14.25">
      <c r="A77" s="1"/>
    </row>
    <row r="78" spans="1:11" ht="14.25">
      <c r="A78" s="1"/>
    </row>
    <row r="79" spans="1:11" ht="14.25">
      <c r="A79" s="1"/>
    </row>
    <row r="80" spans="1:11" ht="14.25">
      <c r="A80" s="1"/>
    </row>
    <row r="81" spans="1:1" ht="14.25">
      <c r="A81" s="1"/>
    </row>
    <row r="82" spans="1:1" ht="14.25">
      <c r="A82" s="1"/>
    </row>
    <row r="83" spans="1:1" ht="14.25">
      <c r="A83" s="1"/>
    </row>
    <row r="84" spans="1:1" ht="14.25">
      <c r="A84" s="1"/>
    </row>
    <row r="85" spans="1:1" ht="14.25">
      <c r="A85" s="1"/>
    </row>
    <row r="86" spans="1:1" ht="14.25">
      <c r="A86" s="1"/>
    </row>
    <row r="87" spans="1:1" ht="14.25">
      <c r="A87" s="1"/>
    </row>
    <row r="88" spans="1:1" ht="14.25">
      <c r="A88" s="1"/>
    </row>
    <row r="89" spans="1:1" ht="14.25">
      <c r="A89" s="1"/>
    </row>
    <row r="90" spans="1:1" ht="14.25">
      <c r="A90" s="1"/>
    </row>
    <row r="91" spans="1:1" ht="14.25">
      <c r="A91" s="1"/>
    </row>
    <row r="92" spans="1:1" ht="14.25">
      <c r="A92" s="1"/>
    </row>
    <row r="93" spans="1:1" ht="14.25">
      <c r="A93" s="1"/>
    </row>
    <row r="94" spans="1:1" ht="14.25">
      <c r="A94" s="1"/>
    </row>
    <row r="95" spans="1:1" ht="14.25">
      <c r="A95" s="1"/>
    </row>
    <row r="96" spans="1:1" ht="14.25">
      <c r="A96" s="1"/>
    </row>
    <row r="97" spans="1:1" ht="14.25">
      <c r="A97" s="1"/>
    </row>
    <row r="98" spans="1:1" ht="14.25">
      <c r="A98" s="1"/>
    </row>
    <row r="99" spans="1:1" ht="14.25">
      <c r="A99" s="1"/>
    </row>
    <row r="100" spans="1:1" ht="14.25">
      <c r="A100" s="1"/>
    </row>
    <row r="101" spans="1:1" ht="14.25">
      <c r="A101" s="1"/>
    </row>
    <row r="102" spans="1:1" ht="14.25">
      <c r="A102" s="1"/>
    </row>
    <row r="103" spans="1:1" ht="14.25">
      <c r="A103" s="1"/>
    </row>
    <row r="104" spans="1:1" ht="14.25">
      <c r="A104" s="1"/>
    </row>
    <row r="105" spans="1:1" ht="14.25">
      <c r="A105" s="1"/>
    </row>
    <row r="106" spans="1:1" ht="14.25">
      <c r="A106" s="1"/>
    </row>
    <row r="107" spans="1:1" ht="14.25">
      <c r="A107" s="1"/>
    </row>
    <row r="108" spans="1:1" ht="14.25">
      <c r="A108" s="1"/>
    </row>
    <row r="109" spans="1:1" ht="14.25">
      <c r="A109" s="1"/>
    </row>
    <row r="110" spans="1:1" ht="14.25">
      <c r="A110" s="1"/>
    </row>
    <row r="111" spans="1:1" ht="14.25">
      <c r="A111" s="1"/>
    </row>
    <row r="112" spans="1:1" ht="14.25">
      <c r="A112" s="1"/>
    </row>
    <row r="113" spans="1:1" ht="14.25">
      <c r="A113" s="1"/>
    </row>
    <row r="114" spans="1:1" ht="14.25">
      <c r="A114" s="1"/>
    </row>
    <row r="115" spans="1:1" ht="14.25">
      <c r="A115" s="1"/>
    </row>
    <row r="116" spans="1:1" ht="14.25">
      <c r="A116" s="1"/>
    </row>
    <row r="117" spans="1:1" ht="14.25">
      <c r="A117" s="1"/>
    </row>
    <row r="118" spans="1:1" ht="14.25">
      <c r="A118" s="1"/>
    </row>
    <row r="119" spans="1:1" ht="14.25">
      <c r="A119" s="1"/>
    </row>
    <row r="120" spans="1:1" ht="14.25">
      <c r="A120" s="1"/>
    </row>
    <row r="121" spans="1:1" ht="14.25">
      <c r="A121" s="1"/>
    </row>
    <row r="122" spans="1:1" ht="14.25">
      <c r="A122" s="1"/>
    </row>
    <row r="123" spans="1:1" ht="14.25">
      <c r="A123" s="1"/>
    </row>
    <row r="124" spans="1:1" ht="14.25">
      <c r="A124" s="1"/>
    </row>
    <row r="125" spans="1:1" ht="14.25">
      <c r="A125" s="1"/>
    </row>
    <row r="126" spans="1:1" ht="14.25">
      <c r="A126" s="1"/>
    </row>
    <row r="127" spans="1:1" ht="14.25">
      <c r="A127" s="1"/>
    </row>
    <row r="128" spans="1:1" ht="14.25">
      <c r="A128" s="1"/>
    </row>
    <row r="129" spans="1:1" ht="14.25">
      <c r="A129" s="1"/>
    </row>
    <row r="130" spans="1:1" ht="14.25">
      <c r="A130" s="1"/>
    </row>
    <row r="131" spans="1:1" ht="14.25">
      <c r="A131" s="1"/>
    </row>
    <row r="132" spans="1:1" ht="14.25">
      <c r="A132" s="1"/>
    </row>
    <row r="133" spans="1:1" ht="14.25">
      <c r="A133" s="1"/>
    </row>
    <row r="134" spans="1:1" ht="14.25">
      <c r="A134" s="1"/>
    </row>
    <row r="135" spans="1:1" ht="14.25">
      <c r="A135" s="1"/>
    </row>
    <row r="136" spans="1:1" ht="14.25">
      <c r="A136" s="1"/>
    </row>
    <row r="137" spans="1:1" ht="14.25">
      <c r="A137" s="1"/>
    </row>
    <row r="138" spans="1:1" ht="14.25">
      <c r="A138" s="1"/>
    </row>
    <row r="139" spans="1:1" ht="14.25">
      <c r="A139" s="1"/>
    </row>
    <row r="140" spans="1:1" ht="14.25">
      <c r="A140" s="1"/>
    </row>
    <row r="141" spans="1:1" ht="14.25">
      <c r="A141" s="1"/>
    </row>
    <row r="142" spans="1:1" ht="14.25">
      <c r="A142" s="1"/>
    </row>
    <row r="143" spans="1:1" ht="14.25">
      <c r="A143" s="1"/>
    </row>
    <row r="144" spans="1:1" ht="14.25">
      <c r="A144" s="1"/>
    </row>
    <row r="145" spans="1:1" ht="14.25">
      <c r="A145" s="1"/>
    </row>
    <row r="146" spans="1:1" ht="14.25">
      <c r="A146" s="1"/>
    </row>
    <row r="147" spans="1:1" ht="14.25">
      <c r="A147" s="1"/>
    </row>
    <row r="148" spans="1:1" ht="14.25">
      <c r="A148" s="1"/>
    </row>
    <row r="149" spans="1:1" ht="14.25">
      <c r="A149" s="1"/>
    </row>
    <row r="150" spans="1:1" ht="14.25">
      <c r="A150" s="1"/>
    </row>
    <row r="151" spans="1:1" ht="14.25">
      <c r="A151" s="1"/>
    </row>
    <row r="152" spans="1:1" ht="14.25">
      <c r="A152" s="1"/>
    </row>
    <row r="153" spans="1:1" ht="14.25">
      <c r="A153" s="1"/>
    </row>
    <row r="154" spans="1:1" ht="14.25">
      <c r="A154" s="1"/>
    </row>
    <row r="155" spans="1:1" ht="14.25">
      <c r="A155" s="1"/>
    </row>
    <row r="156" spans="1:1" ht="14.25">
      <c r="A156" s="1"/>
    </row>
    <row r="157" spans="1:1" ht="14.25">
      <c r="A157" s="1"/>
    </row>
    <row r="158" spans="1:1" ht="14.25">
      <c r="A158" s="1"/>
    </row>
    <row r="159" spans="1:1" ht="14.25">
      <c r="A159" s="1"/>
    </row>
    <row r="160" spans="1:1" ht="14.25">
      <c r="A160" s="1"/>
    </row>
    <row r="161" spans="1:1" ht="14.25">
      <c r="A161" s="1"/>
    </row>
    <row r="162" spans="1:1" ht="14.25">
      <c r="A162" s="1"/>
    </row>
    <row r="163" spans="1:1" ht="14.25">
      <c r="A163" s="1"/>
    </row>
    <row r="164" spans="1:1" ht="14.25">
      <c r="A164" s="1"/>
    </row>
    <row r="165" spans="1:1" ht="14.25">
      <c r="A165" s="1"/>
    </row>
    <row r="166" spans="1:1" ht="14.25">
      <c r="A166" s="1"/>
    </row>
    <row r="167" spans="1:1" ht="14.25">
      <c r="A167" s="1"/>
    </row>
    <row r="168" spans="1:1" ht="14.25">
      <c r="A168" s="1"/>
    </row>
    <row r="169" spans="1:1" ht="14.25">
      <c r="A169" s="1"/>
    </row>
    <row r="170" spans="1:1" ht="14.25">
      <c r="A170" s="1"/>
    </row>
    <row r="171" spans="1:1" ht="14.25">
      <c r="A171" s="1"/>
    </row>
    <row r="172" spans="1:1" ht="14.25">
      <c r="A172" s="1"/>
    </row>
    <row r="173" spans="1:1" ht="14.25">
      <c r="A173" s="1"/>
    </row>
    <row r="174" spans="1:1" ht="14.25">
      <c r="A174" s="1"/>
    </row>
    <row r="175" spans="1:1" ht="14.25">
      <c r="A175" s="1"/>
    </row>
    <row r="176" spans="1:1" ht="14.25">
      <c r="A176" s="1"/>
    </row>
    <row r="177" spans="1:1" ht="14.25">
      <c r="A177" s="1"/>
    </row>
    <row r="178" spans="1:1" ht="14.25">
      <c r="A178" s="1"/>
    </row>
    <row r="179" spans="1:1" ht="14.25">
      <c r="A179" s="1"/>
    </row>
    <row r="180" spans="1:1" ht="14.25">
      <c r="A180" s="1"/>
    </row>
    <row r="181" spans="1:1" ht="14.25">
      <c r="A181" s="1"/>
    </row>
    <row r="182" spans="1:1" ht="14.25">
      <c r="A182" s="1"/>
    </row>
    <row r="183" spans="1:1" ht="14.25">
      <c r="A183" s="1"/>
    </row>
    <row r="184" spans="1:1" ht="14.25">
      <c r="A184" s="1"/>
    </row>
    <row r="185" spans="1:1" ht="14.25">
      <c r="A185" s="1"/>
    </row>
    <row r="186" spans="1:1" ht="14.25">
      <c r="A186" s="1"/>
    </row>
    <row r="187" spans="1:1" ht="14.25">
      <c r="A187" s="1"/>
    </row>
    <row r="188" spans="1:1" ht="14.25">
      <c r="A188" s="1"/>
    </row>
    <row r="189" spans="1:1" ht="14.25">
      <c r="A189" s="1"/>
    </row>
    <row r="190" spans="1:1" ht="14.25">
      <c r="A190" s="1"/>
    </row>
    <row r="191" spans="1:1" ht="14.25">
      <c r="A191" s="1"/>
    </row>
    <row r="192" spans="1:1" ht="14.25">
      <c r="A192" s="1"/>
    </row>
    <row r="193" spans="1:1" ht="14.25">
      <c r="A193" s="1"/>
    </row>
    <row r="194" spans="1:1" ht="14.25">
      <c r="A194" s="1"/>
    </row>
    <row r="195" spans="1:1" ht="14.25">
      <c r="A195" s="1"/>
    </row>
    <row r="196" spans="1:1" ht="14.25">
      <c r="A196" s="1"/>
    </row>
    <row r="197" spans="1:1" ht="14.25">
      <c r="A197" s="1"/>
    </row>
    <row r="198" spans="1:1" ht="14.25">
      <c r="A198" s="1"/>
    </row>
    <row r="199" spans="1:1" ht="14.25">
      <c r="A199" s="1"/>
    </row>
    <row r="200" spans="1:1" ht="14.25">
      <c r="A200" s="1"/>
    </row>
    <row r="201" spans="1:1" ht="14.25">
      <c r="A201" s="1"/>
    </row>
    <row r="202" spans="1:1" ht="14.25">
      <c r="A202" s="1"/>
    </row>
    <row r="203" spans="1:1" ht="14.25">
      <c r="A203" s="1"/>
    </row>
    <row r="204" spans="1:1" ht="14.25">
      <c r="A204" s="1"/>
    </row>
    <row r="205" spans="1:1" ht="14.25">
      <c r="A205" s="1"/>
    </row>
    <row r="206" spans="1:1" ht="14.25">
      <c r="A206" s="1"/>
    </row>
    <row r="207" spans="1:1" ht="14.25">
      <c r="A207" s="1"/>
    </row>
    <row r="208" spans="1:1" ht="14.25">
      <c r="A208" s="1"/>
    </row>
    <row r="209" spans="1:1" ht="14.25">
      <c r="A209" s="1"/>
    </row>
    <row r="210" spans="1:1" ht="14.25">
      <c r="A210" s="1"/>
    </row>
    <row r="211" spans="1:1" ht="14.25">
      <c r="A211" s="1"/>
    </row>
    <row r="212" spans="1:1" ht="14.25">
      <c r="A212" s="1"/>
    </row>
    <row r="213" spans="1:1" ht="14.25">
      <c r="A213" s="1"/>
    </row>
    <row r="214" spans="1:1" ht="14.25">
      <c r="A214" s="1"/>
    </row>
    <row r="215" spans="1:1" ht="14.25">
      <c r="A215" s="1"/>
    </row>
    <row r="216" spans="1:1" ht="14.25">
      <c r="A216" s="1"/>
    </row>
    <row r="217" spans="1:1" ht="14.25">
      <c r="A217" s="1"/>
    </row>
    <row r="218" spans="1:1" ht="14.25">
      <c r="A218" s="1"/>
    </row>
    <row r="219" spans="1:1" ht="14.25">
      <c r="A219" s="1"/>
    </row>
    <row r="220" spans="1:1" ht="14.25">
      <c r="A220" s="1"/>
    </row>
    <row r="221" spans="1:1" ht="14.25">
      <c r="A221" s="1"/>
    </row>
    <row r="222" spans="1:1" ht="14.25">
      <c r="A222" s="1"/>
    </row>
    <row r="223" spans="1:1" ht="14.25">
      <c r="A223" s="1"/>
    </row>
    <row r="224" spans="1:1" ht="14.25">
      <c r="A224" s="1"/>
    </row>
    <row r="225" spans="1:1" ht="14.25">
      <c r="A225" s="1"/>
    </row>
    <row r="226" spans="1:1" ht="14.25">
      <c r="A226" s="1"/>
    </row>
    <row r="227" spans="1:1" ht="14.25">
      <c r="A227" s="1"/>
    </row>
    <row r="228" spans="1:1" ht="14.25">
      <c r="A228" s="1"/>
    </row>
    <row r="229" spans="1:1" ht="14.25">
      <c r="A229" s="1"/>
    </row>
    <row r="230" spans="1:1" ht="14.25">
      <c r="A230" s="1"/>
    </row>
    <row r="231" spans="1:1" ht="14.25">
      <c r="A231" s="1"/>
    </row>
    <row r="232" spans="1:1" ht="14.25">
      <c r="A232" s="1"/>
    </row>
    <row r="233" spans="1:1" ht="14.25">
      <c r="A233" s="1"/>
    </row>
    <row r="234" spans="1:1" ht="14.25">
      <c r="A234" s="1"/>
    </row>
    <row r="235" spans="1:1" ht="14.25">
      <c r="A235" s="1"/>
    </row>
    <row r="236" spans="1:1" ht="14.25">
      <c r="A236" s="1"/>
    </row>
    <row r="237" spans="1:1" ht="14.25">
      <c r="A237" s="1"/>
    </row>
    <row r="238" spans="1:1" ht="14.25">
      <c r="A238" s="1"/>
    </row>
    <row r="239" spans="1:1" ht="14.25">
      <c r="A239" s="1"/>
    </row>
    <row r="240" spans="1:1" ht="14.25">
      <c r="A240" s="1"/>
    </row>
    <row r="241" spans="1:1" ht="14.25">
      <c r="A241" s="1"/>
    </row>
    <row r="242" spans="1:1" ht="14.25">
      <c r="A242" s="1"/>
    </row>
    <row r="243" spans="1:1" ht="14.25">
      <c r="A243" s="1"/>
    </row>
    <row r="244" spans="1:1" ht="14.25">
      <c r="A244" s="1"/>
    </row>
    <row r="245" spans="1:1" ht="14.25">
      <c r="A245" s="1"/>
    </row>
    <row r="246" spans="1:1" ht="14.25">
      <c r="A246" s="1"/>
    </row>
    <row r="247" spans="1:1" ht="14.25">
      <c r="A247" s="1"/>
    </row>
    <row r="248" spans="1:1" ht="14.25">
      <c r="A248" s="1"/>
    </row>
    <row r="249" spans="1:1" ht="14.25">
      <c r="A249" s="1"/>
    </row>
    <row r="250" spans="1:1" ht="14.25">
      <c r="A250" s="1"/>
    </row>
    <row r="251" spans="1:1" ht="14.25">
      <c r="A251" s="1"/>
    </row>
    <row r="252" spans="1:1" ht="14.25">
      <c r="A252" s="1"/>
    </row>
    <row r="253" spans="1:1" ht="14.25">
      <c r="A253" s="1"/>
    </row>
    <row r="254" spans="1:1" ht="14.25">
      <c r="A254" s="1"/>
    </row>
    <row r="255" spans="1:1" ht="14.25">
      <c r="A255" s="1"/>
    </row>
    <row r="256" spans="1:1" ht="14.25">
      <c r="A256" s="1"/>
    </row>
    <row r="257" spans="1:1" ht="14.25">
      <c r="A257" s="1"/>
    </row>
    <row r="258" spans="1:1" ht="14.25">
      <c r="A258" s="1"/>
    </row>
    <row r="259" spans="1:1" ht="14.25">
      <c r="A259" s="1"/>
    </row>
    <row r="260" spans="1:1" ht="14.25">
      <c r="A260" s="1"/>
    </row>
    <row r="261" spans="1:1" ht="14.25">
      <c r="A261" s="1"/>
    </row>
    <row r="262" spans="1:1" ht="14.25">
      <c r="A262" s="1"/>
    </row>
    <row r="263" spans="1:1" ht="14.25">
      <c r="A263" s="1"/>
    </row>
    <row r="264" spans="1:1" ht="14.25">
      <c r="A264" s="1"/>
    </row>
    <row r="265" spans="1:1" ht="14.25">
      <c r="A265" s="1"/>
    </row>
    <row r="266" spans="1:1" ht="14.25">
      <c r="A266" s="1"/>
    </row>
    <row r="267" spans="1:1" ht="14.25">
      <c r="A267" s="1"/>
    </row>
    <row r="268" spans="1:1" ht="14.25">
      <c r="A268" s="1"/>
    </row>
    <row r="269" spans="1:1" ht="14.25">
      <c r="A269" s="1"/>
    </row>
    <row r="270" spans="1:1" ht="14.25">
      <c r="A270" s="1"/>
    </row>
    <row r="271" spans="1:1" ht="14.25">
      <c r="A271" s="1"/>
    </row>
    <row r="272" spans="1:1" ht="14.25">
      <c r="A272" s="1"/>
    </row>
    <row r="273" spans="1:1" ht="14.25">
      <c r="A273" s="1"/>
    </row>
    <row r="274" spans="1:1" ht="14.25">
      <c r="A274" s="1"/>
    </row>
    <row r="275" spans="1:1" ht="14.25">
      <c r="A275" s="1"/>
    </row>
    <row r="276" spans="1:1" ht="14.25">
      <c r="A276" s="1"/>
    </row>
    <row r="277" spans="1:1" ht="14.25">
      <c r="A277" s="1"/>
    </row>
    <row r="278" spans="1:1" ht="14.25">
      <c r="A278" s="1"/>
    </row>
    <row r="279" spans="1:1" ht="14.25">
      <c r="A279" s="1"/>
    </row>
    <row r="280" spans="1:1" ht="14.25">
      <c r="A280" s="1"/>
    </row>
    <row r="281" spans="1:1" ht="14.25">
      <c r="A281" s="1"/>
    </row>
    <row r="282" spans="1:1" ht="14.25">
      <c r="A282" s="1"/>
    </row>
    <row r="283" spans="1:1" ht="14.25">
      <c r="A283" s="1"/>
    </row>
    <row r="284" spans="1:1" ht="14.25">
      <c r="A284" s="1"/>
    </row>
    <row r="285" spans="1:1" ht="14.25">
      <c r="A285" s="1"/>
    </row>
    <row r="286" spans="1:1" ht="14.25">
      <c r="A286" s="1"/>
    </row>
    <row r="287" spans="1:1" ht="14.25">
      <c r="A287" s="1"/>
    </row>
    <row r="288" spans="1:1" ht="14.25">
      <c r="A288" s="1"/>
    </row>
    <row r="289" spans="1:1" ht="14.25">
      <c r="A289" s="1"/>
    </row>
    <row r="290" spans="1:1" ht="14.25">
      <c r="A290" s="1"/>
    </row>
    <row r="291" spans="1:1" ht="14.25">
      <c r="A291" s="1"/>
    </row>
    <row r="292" spans="1:1" ht="14.25">
      <c r="A292" s="1"/>
    </row>
    <row r="293" spans="1:1" ht="14.25">
      <c r="A293" s="1"/>
    </row>
    <row r="294" spans="1:1" ht="14.25">
      <c r="A294" s="1"/>
    </row>
    <row r="295" spans="1:1" ht="14.25">
      <c r="A295" s="1"/>
    </row>
    <row r="296" spans="1:1" ht="14.25">
      <c r="A296" s="1"/>
    </row>
    <row r="297" spans="1:1" ht="14.25">
      <c r="A297" s="1"/>
    </row>
    <row r="298" spans="1:1" ht="14.25">
      <c r="A298" s="1"/>
    </row>
    <row r="299" spans="1:1" ht="14.25">
      <c r="A299" s="1"/>
    </row>
    <row r="300" spans="1:1" ht="14.25">
      <c r="A300" s="1"/>
    </row>
    <row r="301" spans="1:1" ht="14.25">
      <c r="A301" s="1"/>
    </row>
    <row r="302" spans="1:1" ht="14.25">
      <c r="A302" s="1"/>
    </row>
    <row r="303" spans="1:1" ht="14.25">
      <c r="A303" s="1"/>
    </row>
    <row r="304" spans="1:1" ht="14.25">
      <c r="A304" s="1"/>
    </row>
    <row r="305" spans="1:1" ht="14.25">
      <c r="A305" s="1"/>
    </row>
    <row r="306" spans="1:1" ht="14.25">
      <c r="A306" s="1"/>
    </row>
    <row r="307" spans="1:1" ht="14.25">
      <c r="A307" s="1"/>
    </row>
    <row r="308" spans="1:1" ht="14.25">
      <c r="A308" s="1"/>
    </row>
    <row r="309" spans="1:1" ht="14.25">
      <c r="A309" s="1"/>
    </row>
    <row r="310" spans="1:1" ht="14.25">
      <c r="A310" s="1"/>
    </row>
    <row r="311" spans="1:1" ht="14.25">
      <c r="A311" s="1"/>
    </row>
    <row r="312" spans="1:1" ht="14.25">
      <c r="A312" s="1"/>
    </row>
    <row r="313" spans="1:1" ht="14.25">
      <c r="A313" s="1"/>
    </row>
    <row r="314" spans="1:1" ht="14.25">
      <c r="A314" s="1"/>
    </row>
    <row r="315" spans="1:1" ht="14.25">
      <c r="A315" s="1"/>
    </row>
    <row r="316" spans="1:1" ht="14.25">
      <c r="A316" s="1"/>
    </row>
    <row r="317" spans="1:1" ht="14.25">
      <c r="A317" s="1"/>
    </row>
    <row r="318" spans="1:1" ht="14.25">
      <c r="A318" s="1"/>
    </row>
    <row r="319" spans="1:1" ht="14.25">
      <c r="A319" s="1"/>
    </row>
    <row r="320" spans="1:1" ht="14.25">
      <c r="A320" s="1"/>
    </row>
    <row r="321" spans="1:1" ht="14.25">
      <c r="A321" s="1"/>
    </row>
    <row r="322" spans="1:1" ht="14.25">
      <c r="A322" s="1"/>
    </row>
    <row r="323" spans="1:1" ht="14.25">
      <c r="A323" s="1"/>
    </row>
    <row r="324" spans="1:1" ht="14.25">
      <c r="A324" s="1"/>
    </row>
    <row r="325" spans="1:1" ht="14.25">
      <c r="A325" s="1"/>
    </row>
    <row r="326" spans="1:1" ht="14.25">
      <c r="A326" s="1"/>
    </row>
    <row r="327" spans="1:1" ht="14.25">
      <c r="A327" s="1"/>
    </row>
    <row r="328" spans="1:1" ht="14.25">
      <c r="A328" s="1"/>
    </row>
    <row r="329" spans="1:1" ht="14.25">
      <c r="A329" s="1"/>
    </row>
    <row r="330" spans="1:1" ht="14.25">
      <c r="A330" s="1"/>
    </row>
    <row r="331" spans="1:1" ht="14.25">
      <c r="A331" s="1"/>
    </row>
    <row r="332" spans="1:1" ht="14.25">
      <c r="A332" s="1"/>
    </row>
    <row r="333" spans="1:1" ht="14.25">
      <c r="A333" s="1"/>
    </row>
    <row r="334" spans="1:1" ht="14.25">
      <c r="A334" s="1"/>
    </row>
    <row r="335" spans="1:1" ht="14.25">
      <c r="A335" s="1"/>
    </row>
    <row r="336" spans="1:1" ht="14.25">
      <c r="A336" s="1"/>
    </row>
    <row r="337" spans="1:1" ht="14.25">
      <c r="A337" s="1"/>
    </row>
    <row r="338" spans="1:1" ht="14.25">
      <c r="A338" s="1"/>
    </row>
    <row r="339" spans="1:1" ht="14.25">
      <c r="A339" s="1"/>
    </row>
    <row r="340" spans="1:1" ht="14.25">
      <c r="A340" s="1"/>
    </row>
    <row r="341" spans="1:1" ht="14.25">
      <c r="A341" s="1"/>
    </row>
    <row r="342" spans="1:1" ht="14.25">
      <c r="A342" s="1"/>
    </row>
    <row r="343" spans="1:1" ht="14.25">
      <c r="A343" s="1"/>
    </row>
    <row r="344" spans="1:1" ht="14.25">
      <c r="A344" s="1"/>
    </row>
    <row r="345" spans="1:1" ht="14.25">
      <c r="A345" s="1"/>
    </row>
    <row r="346" spans="1:1" ht="14.25">
      <c r="A346" s="1"/>
    </row>
    <row r="347" spans="1:1" ht="14.25">
      <c r="A347" s="1"/>
    </row>
    <row r="348" spans="1:1" ht="14.25">
      <c r="A348" s="1"/>
    </row>
    <row r="349" spans="1:1" ht="14.25">
      <c r="A349" s="1"/>
    </row>
    <row r="350" spans="1:1" ht="14.25">
      <c r="A350" s="1"/>
    </row>
    <row r="351" spans="1:1" ht="14.25">
      <c r="A351" s="1"/>
    </row>
    <row r="352" spans="1:1" ht="14.25">
      <c r="A352" s="1"/>
    </row>
    <row r="353" spans="1:1" ht="14.25">
      <c r="A353" s="1"/>
    </row>
    <row r="354" spans="1:1" ht="14.25">
      <c r="A354" s="1"/>
    </row>
    <row r="355" spans="1:1" ht="14.25">
      <c r="A355" s="1"/>
    </row>
    <row r="356" spans="1:1" ht="14.25">
      <c r="A356" s="1"/>
    </row>
    <row r="357" spans="1:1" ht="14.25">
      <c r="A357" s="1"/>
    </row>
    <row r="358" spans="1:1" ht="14.25">
      <c r="A358" s="1"/>
    </row>
    <row r="359" spans="1:1" ht="14.25">
      <c r="A359" s="1"/>
    </row>
    <row r="360" spans="1:1" ht="14.25">
      <c r="A360" s="1"/>
    </row>
    <row r="361" spans="1:1" ht="14.25">
      <c r="A361" s="1"/>
    </row>
    <row r="362" spans="1:1" ht="14.25">
      <c r="A362" s="1"/>
    </row>
    <row r="363" spans="1:1" ht="14.25">
      <c r="A363" s="1"/>
    </row>
    <row r="364" spans="1:1" ht="14.25">
      <c r="A364" s="1"/>
    </row>
    <row r="365" spans="1:1" ht="14.25">
      <c r="A365" s="1"/>
    </row>
    <row r="366" spans="1:1" ht="14.25">
      <c r="A366" s="1"/>
    </row>
    <row r="367" spans="1:1" ht="14.25">
      <c r="A367" s="1"/>
    </row>
    <row r="368" spans="1:1" ht="14.25">
      <c r="A368" s="1"/>
    </row>
    <row r="369" spans="1:1" ht="14.25">
      <c r="A369" s="1"/>
    </row>
    <row r="370" spans="1:1" ht="14.25">
      <c r="A370" s="1"/>
    </row>
    <row r="371" spans="1:1" ht="14.25">
      <c r="A371" s="1"/>
    </row>
    <row r="372" spans="1:1" ht="14.25">
      <c r="A372" s="1"/>
    </row>
    <row r="373" spans="1:1" ht="14.25">
      <c r="A373" s="1"/>
    </row>
    <row r="374" spans="1:1" ht="14.25">
      <c r="A374" s="1"/>
    </row>
    <row r="375" spans="1:1" ht="14.25">
      <c r="A375" s="1"/>
    </row>
    <row r="376" spans="1:1" ht="14.25">
      <c r="A376" s="1"/>
    </row>
    <row r="377" spans="1:1" ht="14.25">
      <c r="A377" s="1"/>
    </row>
    <row r="378" spans="1:1" ht="14.25">
      <c r="A378" s="1"/>
    </row>
    <row r="379" spans="1:1" ht="14.25">
      <c r="A379" s="1"/>
    </row>
    <row r="380" spans="1:1" ht="14.25">
      <c r="A380" s="1"/>
    </row>
    <row r="381" spans="1:1" ht="14.25">
      <c r="A381" s="1"/>
    </row>
    <row r="382" spans="1:1" ht="14.25">
      <c r="A382" s="1"/>
    </row>
    <row r="383" spans="1:1" ht="14.25">
      <c r="A383" s="1"/>
    </row>
    <row r="384" spans="1:1" ht="14.25">
      <c r="A384" s="1"/>
    </row>
    <row r="385" spans="1:1" ht="14.25">
      <c r="A385" s="1"/>
    </row>
    <row r="386" spans="1:1" ht="14.25">
      <c r="A386" s="1"/>
    </row>
    <row r="387" spans="1:1" ht="14.25">
      <c r="A387" s="1"/>
    </row>
    <row r="388" spans="1:1" ht="14.25">
      <c r="A388" s="1"/>
    </row>
    <row r="389" spans="1:1" ht="14.25">
      <c r="A389" s="1"/>
    </row>
    <row r="390" spans="1:1" ht="14.25">
      <c r="A390" s="1"/>
    </row>
    <row r="391" spans="1:1" ht="14.25">
      <c r="A391" s="1"/>
    </row>
    <row r="392" spans="1:1" ht="14.25">
      <c r="A392" s="1"/>
    </row>
    <row r="393" spans="1:1" ht="14.25">
      <c r="A393" s="1"/>
    </row>
    <row r="394" spans="1:1" ht="14.25">
      <c r="A394" s="1"/>
    </row>
    <row r="395" spans="1:1" ht="14.25">
      <c r="A395" s="1"/>
    </row>
    <row r="396" spans="1:1" ht="14.25">
      <c r="A396" s="1"/>
    </row>
    <row r="397" spans="1:1" ht="14.25">
      <c r="A397" s="1"/>
    </row>
    <row r="398" spans="1:1" ht="14.25">
      <c r="A398" s="1"/>
    </row>
    <row r="399" spans="1:1" ht="14.25">
      <c r="A399" s="1"/>
    </row>
    <row r="400" spans="1:1" ht="14.25">
      <c r="A400" s="1"/>
    </row>
    <row r="401" spans="1:1" ht="14.25">
      <c r="A401" s="1"/>
    </row>
    <row r="402" spans="1:1" ht="14.25">
      <c r="A402" s="1"/>
    </row>
    <row r="403" spans="1:1" ht="14.25">
      <c r="A403" s="1"/>
    </row>
    <row r="404" spans="1:1" ht="14.25">
      <c r="A404" s="1"/>
    </row>
    <row r="405" spans="1:1" ht="14.25">
      <c r="A405" s="1"/>
    </row>
    <row r="406" spans="1:1" ht="14.25">
      <c r="A406" s="1"/>
    </row>
    <row r="407" spans="1:1" ht="14.25">
      <c r="A407" s="1"/>
    </row>
    <row r="408" spans="1:1" ht="14.25">
      <c r="A408" s="1"/>
    </row>
    <row r="409" spans="1:1" ht="14.25">
      <c r="A409" s="1"/>
    </row>
    <row r="410" spans="1:1" ht="14.25">
      <c r="A410" s="1"/>
    </row>
    <row r="411" spans="1:1" ht="14.25">
      <c r="A411" s="1"/>
    </row>
    <row r="412" spans="1:1" ht="14.25">
      <c r="A412" s="1"/>
    </row>
    <row r="413" spans="1:1" ht="14.25">
      <c r="A413" s="1"/>
    </row>
    <row r="414" spans="1:1" ht="14.25">
      <c r="A414" s="1"/>
    </row>
    <row r="415" spans="1:1" ht="14.25">
      <c r="A415" s="1"/>
    </row>
    <row r="416" spans="1:1" ht="14.25">
      <c r="A416" s="1"/>
    </row>
    <row r="417" spans="1:1" ht="14.25">
      <c r="A417" s="1"/>
    </row>
    <row r="418" spans="1:1" ht="14.25">
      <c r="A418" s="1"/>
    </row>
    <row r="419" spans="1:1" ht="14.25">
      <c r="A419" s="1"/>
    </row>
    <row r="420" spans="1:1" ht="14.25">
      <c r="A420" s="1"/>
    </row>
    <row r="421" spans="1:1" ht="14.25">
      <c r="A421" s="1"/>
    </row>
    <row r="422" spans="1:1" ht="14.25">
      <c r="A422" s="1"/>
    </row>
    <row r="423" spans="1:1" ht="14.25">
      <c r="A423" s="1"/>
    </row>
    <row r="424" spans="1:1" ht="14.25">
      <c r="A424" s="1"/>
    </row>
    <row r="425" spans="1:1" ht="14.25">
      <c r="A425" s="1"/>
    </row>
    <row r="426" spans="1:1" ht="14.25">
      <c r="A426" s="1"/>
    </row>
    <row r="427" spans="1:1" ht="14.25">
      <c r="A427" s="1"/>
    </row>
    <row r="428" spans="1:1" ht="14.25">
      <c r="A428" s="1"/>
    </row>
    <row r="429" spans="1:1" ht="14.25">
      <c r="A429" s="1"/>
    </row>
    <row r="430" spans="1:1" ht="14.25">
      <c r="A430" s="1"/>
    </row>
    <row r="431" spans="1:1" ht="14.25">
      <c r="A431" s="1"/>
    </row>
    <row r="432" spans="1:1" ht="14.25">
      <c r="A432" s="1"/>
    </row>
    <row r="433" spans="1:1" ht="14.25">
      <c r="A433" s="1"/>
    </row>
    <row r="434" spans="1:1" ht="14.25">
      <c r="A434" s="1"/>
    </row>
    <row r="435" spans="1:1" ht="14.25">
      <c r="A435" s="1"/>
    </row>
    <row r="436" spans="1:1" ht="14.25">
      <c r="A436" s="1"/>
    </row>
    <row r="437" spans="1:1" ht="14.25">
      <c r="A437" s="1"/>
    </row>
    <row r="438" spans="1:1" ht="14.25">
      <c r="A438" s="1"/>
    </row>
    <row r="439" spans="1:1" ht="14.25">
      <c r="A439" s="1"/>
    </row>
    <row r="440" spans="1:1" ht="14.25">
      <c r="A440" s="1"/>
    </row>
    <row r="441" spans="1:1" ht="14.25">
      <c r="A441" s="1"/>
    </row>
    <row r="442" spans="1:1" ht="14.25">
      <c r="A442" s="1"/>
    </row>
    <row r="443" spans="1:1" ht="14.25">
      <c r="A443" s="1"/>
    </row>
    <row r="444" spans="1:1" ht="14.25">
      <c r="A444" s="1"/>
    </row>
    <row r="445" spans="1:1" ht="14.25">
      <c r="A445" s="1"/>
    </row>
    <row r="446" spans="1:1" ht="14.25">
      <c r="A446" s="1"/>
    </row>
    <row r="447" spans="1:1" ht="14.25">
      <c r="A447" s="1"/>
    </row>
    <row r="448" spans="1:1" ht="14.25">
      <c r="A448" s="1"/>
    </row>
    <row r="449" spans="1:1" ht="14.25">
      <c r="A449" s="1"/>
    </row>
    <row r="450" spans="1:1" ht="14.25">
      <c r="A450" s="1"/>
    </row>
    <row r="451" spans="1:1" ht="14.25">
      <c r="A451" s="1"/>
    </row>
    <row r="452" spans="1:1" ht="14.25">
      <c r="A452" s="1"/>
    </row>
    <row r="453" spans="1:1" ht="14.25">
      <c r="A453" s="1"/>
    </row>
    <row r="454" spans="1:1" ht="14.25">
      <c r="A454" s="1"/>
    </row>
    <row r="455" spans="1:1" ht="14.25">
      <c r="A455" s="1"/>
    </row>
    <row r="456" spans="1:1" ht="14.25">
      <c r="A456" s="1"/>
    </row>
    <row r="457" spans="1:1" ht="14.25">
      <c r="A457" s="1"/>
    </row>
    <row r="458" spans="1:1" ht="14.25">
      <c r="A458" s="1"/>
    </row>
    <row r="459" spans="1:1" ht="14.25">
      <c r="A459" s="1"/>
    </row>
    <row r="460" spans="1:1" ht="14.25">
      <c r="A460" s="1"/>
    </row>
    <row r="461" spans="1:1" ht="14.25">
      <c r="A461" s="1"/>
    </row>
    <row r="462" spans="1:1" ht="14.25">
      <c r="A462" s="1"/>
    </row>
    <row r="463" spans="1:1" ht="14.25">
      <c r="A463" s="1"/>
    </row>
    <row r="464" spans="1:1" ht="14.25">
      <c r="A464" s="1"/>
    </row>
    <row r="465" spans="1:1" ht="14.25">
      <c r="A465" s="1"/>
    </row>
    <row r="466" spans="1:1" ht="14.25">
      <c r="A466" s="1"/>
    </row>
    <row r="467" spans="1:1" ht="14.25">
      <c r="A467" s="1"/>
    </row>
    <row r="468" spans="1:1" ht="14.25">
      <c r="A468" s="1"/>
    </row>
    <row r="469" spans="1:1" ht="14.25">
      <c r="A469" s="1"/>
    </row>
    <row r="470" spans="1:1" ht="14.25">
      <c r="A470" s="1"/>
    </row>
    <row r="471" spans="1:1" ht="14.25">
      <c r="A471" s="1"/>
    </row>
    <row r="472" spans="1:1" ht="14.25">
      <c r="A472" s="1"/>
    </row>
    <row r="473" spans="1:1" ht="14.25">
      <c r="A473" s="1"/>
    </row>
    <row r="474" spans="1:1" ht="14.25">
      <c r="A474" s="1"/>
    </row>
    <row r="475" spans="1:1" ht="14.25">
      <c r="A475" s="1"/>
    </row>
    <row r="476" spans="1:1" ht="14.25">
      <c r="A476" s="1"/>
    </row>
    <row r="477" spans="1:1" ht="14.25">
      <c r="A477" s="1"/>
    </row>
    <row r="478" spans="1:1" ht="14.25">
      <c r="A478" s="1"/>
    </row>
    <row r="479" spans="1:1" ht="14.25">
      <c r="A479" s="1"/>
    </row>
    <row r="480" spans="1:1" ht="14.25">
      <c r="A480" s="1"/>
    </row>
    <row r="481" spans="1:1" ht="14.25">
      <c r="A481" s="1"/>
    </row>
    <row r="482" spans="1:1" ht="14.25">
      <c r="A482" s="1"/>
    </row>
    <row r="483" spans="1:1" ht="14.25">
      <c r="A483" s="1"/>
    </row>
    <row r="484" spans="1:1" ht="14.25">
      <c r="A484" s="1"/>
    </row>
    <row r="485" spans="1:1" ht="14.25">
      <c r="A485" s="1"/>
    </row>
    <row r="486" spans="1:1" ht="14.25">
      <c r="A486" s="1"/>
    </row>
    <row r="487" spans="1:1" ht="14.25">
      <c r="A487" s="1"/>
    </row>
    <row r="488" spans="1:1" ht="14.25">
      <c r="A488" s="1"/>
    </row>
    <row r="489" spans="1:1" ht="14.25">
      <c r="A489" s="1"/>
    </row>
    <row r="490" spans="1:1" ht="14.25">
      <c r="A490" s="1"/>
    </row>
    <row r="491" spans="1:1" ht="14.25">
      <c r="A491" s="1"/>
    </row>
    <row r="492" spans="1:1" ht="14.25">
      <c r="A492" s="1"/>
    </row>
    <row r="493" spans="1:1" ht="14.25">
      <c r="A493" s="1"/>
    </row>
    <row r="494" spans="1:1" ht="14.25">
      <c r="A494" s="1"/>
    </row>
    <row r="495" spans="1:1" ht="14.25">
      <c r="A495" s="1"/>
    </row>
    <row r="496" spans="1:1" ht="14.25">
      <c r="A496" s="1"/>
    </row>
    <row r="497" spans="1:1" ht="14.25">
      <c r="A497" s="1"/>
    </row>
    <row r="498" spans="1:1" ht="14.25">
      <c r="A498" s="1"/>
    </row>
    <row r="499" spans="1:1" ht="14.25">
      <c r="A499" s="1"/>
    </row>
    <row r="500" spans="1:1" ht="14.25">
      <c r="A500" s="1"/>
    </row>
    <row r="501" spans="1:1" ht="14.25">
      <c r="A501" s="1"/>
    </row>
    <row r="502" spans="1:1" ht="14.25">
      <c r="A502" s="1"/>
    </row>
    <row r="503" spans="1:1" ht="14.25">
      <c r="A503" s="1"/>
    </row>
    <row r="504" spans="1:1" ht="14.25">
      <c r="A504" s="1"/>
    </row>
    <row r="505" spans="1:1" ht="14.25">
      <c r="A505" s="1"/>
    </row>
    <row r="506" spans="1:1" ht="14.25">
      <c r="A506" s="1"/>
    </row>
    <row r="507" spans="1:1" ht="14.25">
      <c r="A507" s="1"/>
    </row>
    <row r="508" spans="1:1" ht="14.25">
      <c r="A508" s="1"/>
    </row>
    <row r="509" spans="1:1" ht="14.25">
      <c r="A509" s="1"/>
    </row>
    <row r="510" spans="1:1" ht="14.25">
      <c r="A510" s="1"/>
    </row>
    <row r="511" spans="1:1" ht="14.25">
      <c r="A511" s="1"/>
    </row>
    <row r="512" spans="1:1" ht="14.25">
      <c r="A512" s="1"/>
    </row>
    <row r="513" spans="1:1" ht="14.25">
      <c r="A513" s="1"/>
    </row>
    <row r="514" spans="1:1" ht="14.25">
      <c r="A514" s="1"/>
    </row>
    <row r="515" spans="1:1" ht="14.25">
      <c r="A515" s="1"/>
    </row>
    <row r="516" spans="1:1" ht="14.25">
      <c r="A516" s="1"/>
    </row>
    <row r="517" spans="1:1" ht="14.25">
      <c r="A517" s="1"/>
    </row>
    <row r="518" spans="1:1" ht="14.25">
      <c r="A518" s="1"/>
    </row>
    <row r="519" spans="1:1" ht="14.25">
      <c r="A519" s="1"/>
    </row>
    <row r="520" spans="1:1" ht="14.25">
      <c r="A520" s="1"/>
    </row>
    <row r="521" spans="1:1" ht="14.25">
      <c r="A521" s="1"/>
    </row>
    <row r="522" spans="1:1" ht="14.25">
      <c r="A522" s="1"/>
    </row>
    <row r="523" spans="1:1" ht="14.25">
      <c r="A523" s="1"/>
    </row>
    <row r="524" spans="1:1" ht="14.25">
      <c r="A524" s="1"/>
    </row>
    <row r="525" spans="1:1" ht="14.25">
      <c r="A525" s="1"/>
    </row>
    <row r="526" spans="1:1" ht="14.25">
      <c r="A526" s="1"/>
    </row>
    <row r="527" spans="1:1" ht="14.25">
      <c r="A527" s="1"/>
    </row>
    <row r="528" spans="1:1" ht="14.25">
      <c r="A528" s="1"/>
    </row>
    <row r="529" spans="1:1" ht="14.25">
      <c r="A529" s="1"/>
    </row>
    <row r="530" spans="1:1" ht="14.25">
      <c r="A530" s="1"/>
    </row>
    <row r="531" spans="1:1" ht="14.25">
      <c r="A531" s="1"/>
    </row>
    <row r="532" spans="1:1" ht="14.25">
      <c r="A532" s="1"/>
    </row>
    <row r="533" spans="1:1" ht="14.25">
      <c r="A533" s="1"/>
    </row>
    <row r="534" spans="1:1" ht="14.25">
      <c r="A534" s="1"/>
    </row>
    <row r="535" spans="1:1" ht="14.25">
      <c r="A535" s="1"/>
    </row>
    <row r="536" spans="1:1" ht="14.25">
      <c r="A536" s="1"/>
    </row>
    <row r="537" spans="1:1" ht="14.25">
      <c r="A537" s="1"/>
    </row>
    <row r="538" spans="1:1" ht="14.25">
      <c r="A538" s="1"/>
    </row>
    <row r="539" spans="1:1" ht="14.25">
      <c r="A539" s="1"/>
    </row>
    <row r="540" spans="1:1" ht="14.25">
      <c r="A540" s="1"/>
    </row>
    <row r="541" spans="1:1" ht="14.25">
      <c r="A541" s="1"/>
    </row>
    <row r="542" spans="1:1" ht="14.25">
      <c r="A542" s="1"/>
    </row>
    <row r="543" spans="1:1" ht="14.25">
      <c r="A543" s="1"/>
    </row>
    <row r="544" spans="1:1" ht="14.25">
      <c r="A544" s="1"/>
    </row>
    <row r="545" spans="1:1" ht="14.25">
      <c r="A545" s="1"/>
    </row>
    <row r="546" spans="1:1" ht="14.25">
      <c r="A546" s="1"/>
    </row>
    <row r="547" spans="1:1" ht="14.25">
      <c r="A547" s="1"/>
    </row>
    <row r="548" spans="1:1" ht="14.25">
      <c r="A548" s="1"/>
    </row>
    <row r="549" spans="1:1" ht="14.25">
      <c r="A549" s="1"/>
    </row>
    <row r="550" spans="1:1" ht="14.25">
      <c r="A550" s="1"/>
    </row>
    <row r="551" spans="1:1" ht="14.25">
      <c r="A551" s="1"/>
    </row>
    <row r="552" spans="1:1" ht="14.25">
      <c r="A552" s="1"/>
    </row>
    <row r="553" spans="1:1" ht="14.25">
      <c r="A553" s="1"/>
    </row>
    <row r="554" spans="1:1" ht="14.25">
      <c r="A554" s="1"/>
    </row>
    <row r="555" spans="1:1" ht="14.25">
      <c r="A555" s="1"/>
    </row>
    <row r="556" spans="1:1" ht="14.25">
      <c r="A556" s="1"/>
    </row>
    <row r="557" spans="1:1" ht="14.25">
      <c r="A557" s="1"/>
    </row>
    <row r="558" spans="1:1" ht="14.25">
      <c r="A558" s="1"/>
    </row>
    <row r="559" spans="1:1" ht="14.25">
      <c r="A559" s="1"/>
    </row>
    <row r="560" spans="1:1" ht="14.25">
      <c r="A560" s="1"/>
    </row>
    <row r="561" spans="1:1" ht="14.25">
      <c r="A561" s="1"/>
    </row>
    <row r="562" spans="1:1" ht="14.25">
      <c r="A562" s="1"/>
    </row>
    <row r="563" spans="1:1" ht="14.25">
      <c r="A563" s="1"/>
    </row>
    <row r="564" spans="1:1" ht="14.25">
      <c r="A564" s="1"/>
    </row>
    <row r="565" spans="1:1" ht="14.25">
      <c r="A565" s="1"/>
    </row>
    <row r="566" spans="1:1" ht="14.25">
      <c r="A566" s="1"/>
    </row>
    <row r="567" spans="1:1" ht="14.25">
      <c r="A567" s="1"/>
    </row>
    <row r="568" spans="1:1" ht="14.25">
      <c r="A568" s="1"/>
    </row>
    <row r="569" spans="1:1" ht="14.25">
      <c r="A569" s="1"/>
    </row>
    <row r="570" spans="1:1" ht="14.25">
      <c r="A570" s="1"/>
    </row>
    <row r="571" spans="1:1" ht="14.25">
      <c r="A571" s="1"/>
    </row>
    <row r="572" spans="1:1" ht="14.25">
      <c r="A572" s="1"/>
    </row>
    <row r="573" spans="1:1" ht="14.25">
      <c r="A573" s="1"/>
    </row>
    <row r="574" spans="1:1" ht="14.25">
      <c r="A574" s="1"/>
    </row>
    <row r="575" spans="1:1" ht="14.25">
      <c r="A575" s="1"/>
    </row>
    <row r="576" spans="1:1" ht="14.25">
      <c r="A576" s="1"/>
    </row>
    <row r="577" spans="1:1" ht="14.25">
      <c r="A577" s="1"/>
    </row>
    <row r="578" spans="1:1" ht="14.25">
      <c r="A578" s="1"/>
    </row>
    <row r="579" spans="1:1" ht="14.25">
      <c r="A579" s="1"/>
    </row>
    <row r="580" spans="1:1" ht="14.25">
      <c r="A580" s="1"/>
    </row>
    <row r="581" spans="1:1" ht="14.25">
      <c r="A581" s="1"/>
    </row>
    <row r="582" spans="1:1" ht="14.25">
      <c r="A582" s="1"/>
    </row>
    <row r="583" spans="1:1" ht="14.25">
      <c r="A583" s="1"/>
    </row>
    <row r="584" spans="1:1" ht="14.25">
      <c r="A584" s="1"/>
    </row>
    <row r="585" spans="1:1" ht="14.25">
      <c r="A585" s="1"/>
    </row>
    <row r="586" spans="1:1" ht="14.25">
      <c r="A586" s="1"/>
    </row>
    <row r="587" spans="1:1" ht="14.25">
      <c r="A587" s="1"/>
    </row>
    <row r="588" spans="1:1" ht="14.25">
      <c r="A588" s="1"/>
    </row>
    <row r="589" spans="1:1" ht="14.25">
      <c r="A589" s="1"/>
    </row>
    <row r="590" spans="1:1" ht="14.25">
      <c r="A590" s="1"/>
    </row>
    <row r="591" spans="1:1" ht="14.25">
      <c r="A591" s="1"/>
    </row>
    <row r="592" spans="1:1" ht="14.25">
      <c r="A592" s="1"/>
    </row>
    <row r="593" spans="1:1" ht="14.25">
      <c r="A593" s="1"/>
    </row>
    <row r="594" spans="1:1" ht="14.25">
      <c r="A594" s="1"/>
    </row>
    <row r="595" spans="1:1" ht="14.25">
      <c r="A595" s="1"/>
    </row>
    <row r="596" spans="1:1" ht="14.25">
      <c r="A596" s="1"/>
    </row>
    <row r="597" spans="1:1" ht="14.25">
      <c r="A597" s="1"/>
    </row>
    <row r="598" spans="1:1" ht="14.25">
      <c r="A598" s="1"/>
    </row>
    <row r="599" spans="1:1" ht="14.25">
      <c r="A599" s="1"/>
    </row>
    <row r="600" spans="1:1" ht="14.25">
      <c r="A600" s="1"/>
    </row>
    <row r="601" spans="1:1" ht="14.25">
      <c r="A601" s="1"/>
    </row>
    <row r="602" spans="1:1" ht="14.25">
      <c r="A602" s="1"/>
    </row>
    <row r="603" spans="1:1" ht="14.25">
      <c r="A603" s="1"/>
    </row>
    <row r="604" spans="1:1" ht="14.25">
      <c r="A604" s="1"/>
    </row>
    <row r="605" spans="1:1" ht="14.25">
      <c r="A605" s="1"/>
    </row>
    <row r="606" spans="1:1" ht="14.25">
      <c r="A606" s="1"/>
    </row>
    <row r="607" spans="1:1" ht="14.25">
      <c r="A607" s="1"/>
    </row>
    <row r="608" spans="1:1" ht="14.25">
      <c r="A608" s="1"/>
    </row>
    <row r="609" spans="1:1" ht="14.25">
      <c r="A609" s="1"/>
    </row>
    <row r="610" spans="1:1" ht="14.25">
      <c r="A610" s="1"/>
    </row>
    <row r="611" spans="1:1" ht="14.25">
      <c r="A611" s="1"/>
    </row>
    <row r="612" spans="1:1" ht="14.25">
      <c r="A612" s="1"/>
    </row>
    <row r="613" spans="1:1" ht="14.25">
      <c r="A613" s="1"/>
    </row>
    <row r="614" spans="1:1" ht="14.25">
      <c r="A614" s="1"/>
    </row>
    <row r="615" spans="1:1" ht="14.25">
      <c r="A615" s="1"/>
    </row>
    <row r="616" spans="1:1" ht="14.25">
      <c r="A616" s="1"/>
    </row>
    <row r="617" spans="1:1" ht="14.25">
      <c r="A617" s="1"/>
    </row>
    <row r="618" spans="1:1" ht="14.25">
      <c r="A618" s="1"/>
    </row>
    <row r="619" spans="1:1" ht="14.25">
      <c r="A619" s="1"/>
    </row>
    <row r="620" spans="1:1" ht="14.25">
      <c r="A620" s="1"/>
    </row>
    <row r="621" spans="1:1" ht="14.25">
      <c r="A621" s="1"/>
    </row>
    <row r="622" spans="1:1" ht="14.25">
      <c r="A622" s="1"/>
    </row>
    <row r="623" spans="1:1" ht="14.25">
      <c r="A623" s="1"/>
    </row>
    <row r="624" spans="1:1" ht="14.25">
      <c r="A624" s="1"/>
    </row>
    <row r="625" spans="1:1" ht="14.25">
      <c r="A625" s="1"/>
    </row>
    <row r="626" spans="1:1" ht="14.25">
      <c r="A626" s="1"/>
    </row>
    <row r="627" spans="1:1" ht="14.25">
      <c r="A627" s="1"/>
    </row>
    <row r="628" spans="1:1" ht="14.25">
      <c r="A628" s="1"/>
    </row>
    <row r="629" spans="1:1" ht="14.25">
      <c r="A629" s="1"/>
    </row>
    <row r="630" spans="1:1" ht="14.25">
      <c r="A630" s="1"/>
    </row>
    <row r="631" spans="1:1" ht="14.25">
      <c r="A631" s="1"/>
    </row>
    <row r="632" spans="1:1" ht="14.25">
      <c r="A632" s="1"/>
    </row>
    <row r="633" spans="1:1" ht="14.25">
      <c r="A633" s="1"/>
    </row>
    <row r="634" spans="1:1" ht="14.25">
      <c r="A634" s="1"/>
    </row>
    <row r="635" spans="1:1" ht="14.25">
      <c r="A635" s="1"/>
    </row>
    <row r="636" spans="1:1" ht="14.25">
      <c r="A636" s="1"/>
    </row>
    <row r="637" spans="1:1" ht="14.25">
      <c r="A637" s="1"/>
    </row>
    <row r="638" spans="1:1" ht="14.25">
      <c r="A638" s="1"/>
    </row>
    <row r="639" spans="1:1" ht="14.25">
      <c r="A639" s="1"/>
    </row>
    <row r="640" spans="1:1" ht="14.25">
      <c r="A640" s="1"/>
    </row>
    <row r="641" spans="1:1" ht="14.25">
      <c r="A641" s="1"/>
    </row>
    <row r="642" spans="1:1" ht="14.25">
      <c r="A642" s="1"/>
    </row>
    <row r="643" spans="1:1" ht="14.25">
      <c r="A643" s="1"/>
    </row>
    <row r="644" spans="1:1" ht="14.25">
      <c r="A644" s="1"/>
    </row>
    <row r="645" spans="1:1" ht="14.25">
      <c r="A645" s="1"/>
    </row>
    <row r="646" spans="1:1" ht="14.25">
      <c r="A646" s="1"/>
    </row>
    <row r="647" spans="1:1" ht="14.25">
      <c r="A647" s="1"/>
    </row>
    <row r="648" spans="1:1" ht="14.25">
      <c r="A648" s="1"/>
    </row>
    <row r="649" spans="1:1" ht="14.25">
      <c r="A649" s="1"/>
    </row>
    <row r="650" spans="1:1" ht="14.25">
      <c r="A650" s="1"/>
    </row>
    <row r="651" spans="1:1" ht="14.25">
      <c r="A651" s="1"/>
    </row>
    <row r="652" spans="1:1" ht="14.25">
      <c r="A652" s="1"/>
    </row>
    <row r="653" spans="1:1" ht="14.25">
      <c r="A653" s="1"/>
    </row>
    <row r="654" spans="1:1" ht="14.25">
      <c r="A654" s="1"/>
    </row>
    <row r="655" spans="1:1" ht="14.25">
      <c r="A655" s="1"/>
    </row>
    <row r="656" spans="1:1" ht="14.25">
      <c r="A656" s="1"/>
    </row>
    <row r="657" spans="1:1" ht="14.25">
      <c r="A657" s="1"/>
    </row>
    <row r="658" spans="1:1" ht="14.25">
      <c r="A658" s="1"/>
    </row>
    <row r="659" spans="1:1" ht="14.25">
      <c r="A659" s="1"/>
    </row>
    <row r="660" spans="1:1" ht="14.25">
      <c r="A660" s="1"/>
    </row>
    <row r="661" spans="1:1" ht="14.25">
      <c r="A661" s="1"/>
    </row>
    <row r="662" spans="1:1" ht="14.25">
      <c r="A662" s="1"/>
    </row>
    <row r="663" spans="1:1" ht="14.25">
      <c r="A663" s="1"/>
    </row>
    <row r="664" spans="1:1" ht="14.25">
      <c r="A664" s="1"/>
    </row>
    <row r="665" spans="1:1" ht="14.25">
      <c r="A665" s="1"/>
    </row>
    <row r="666" spans="1:1" ht="14.25">
      <c r="A666" s="1"/>
    </row>
    <row r="667" spans="1:1" ht="14.25">
      <c r="A667" s="1"/>
    </row>
    <row r="668" spans="1:1" ht="14.25">
      <c r="A668" s="1"/>
    </row>
    <row r="669" spans="1:1" ht="14.25">
      <c r="A669" s="1"/>
    </row>
    <row r="670" spans="1:1" ht="14.25">
      <c r="A670" s="1"/>
    </row>
    <row r="671" spans="1:1" ht="14.25">
      <c r="A671" s="1"/>
    </row>
    <row r="672" spans="1:1" ht="14.25">
      <c r="A672" s="1"/>
    </row>
    <row r="673" spans="1:1" ht="14.25">
      <c r="A673" s="1"/>
    </row>
    <row r="674" spans="1:1" ht="14.25">
      <c r="A674" s="1"/>
    </row>
    <row r="675" spans="1:1" ht="14.25">
      <c r="A675" s="1"/>
    </row>
    <row r="676" spans="1:1" ht="14.25">
      <c r="A676" s="1"/>
    </row>
    <row r="677" spans="1:1" ht="14.25">
      <c r="A677" s="1"/>
    </row>
    <row r="678" spans="1:1" ht="14.25">
      <c r="A678" s="1"/>
    </row>
    <row r="679" spans="1:1" ht="14.25">
      <c r="A679" s="1"/>
    </row>
    <row r="680" spans="1:1" ht="14.25">
      <c r="A680" s="1"/>
    </row>
    <row r="681" spans="1:1" ht="14.25">
      <c r="A681" s="1"/>
    </row>
    <row r="682" spans="1:1" ht="14.25">
      <c r="A682" s="1"/>
    </row>
    <row r="683" spans="1:1" ht="14.25">
      <c r="A683" s="1"/>
    </row>
    <row r="684" spans="1:1" ht="14.25">
      <c r="A684" s="1"/>
    </row>
    <row r="685" spans="1:1" ht="14.25">
      <c r="A685" s="1"/>
    </row>
    <row r="686" spans="1:1" ht="14.25">
      <c r="A686" s="1"/>
    </row>
    <row r="687" spans="1:1" ht="14.25">
      <c r="A687" s="1"/>
    </row>
    <row r="688" spans="1:1" ht="14.25">
      <c r="A688" s="1"/>
    </row>
    <row r="689" spans="1:1" ht="14.25">
      <c r="A689" s="1"/>
    </row>
    <row r="690" spans="1:1" ht="14.25">
      <c r="A690" s="1"/>
    </row>
    <row r="691" spans="1:1" ht="14.25">
      <c r="A691" s="1"/>
    </row>
    <row r="692" spans="1:1" ht="14.25">
      <c r="A692" s="1"/>
    </row>
    <row r="693" spans="1:1" ht="14.25">
      <c r="A693" s="1"/>
    </row>
    <row r="694" spans="1:1" ht="14.25">
      <c r="A694" s="1"/>
    </row>
    <row r="695" spans="1:1" ht="14.25">
      <c r="A695" s="1"/>
    </row>
    <row r="696" spans="1:1" ht="14.25">
      <c r="A696" s="1"/>
    </row>
    <row r="697" spans="1:1" ht="14.25">
      <c r="A697" s="1"/>
    </row>
    <row r="698" spans="1:1" ht="14.25">
      <c r="A698" s="1"/>
    </row>
    <row r="699" spans="1:1" ht="14.25">
      <c r="A699" s="1"/>
    </row>
    <row r="700" spans="1:1" ht="14.25">
      <c r="A700" s="1"/>
    </row>
    <row r="701" spans="1:1" ht="14.25">
      <c r="A701" s="1"/>
    </row>
    <row r="702" spans="1:1" ht="14.25">
      <c r="A702" s="1"/>
    </row>
    <row r="703" spans="1:1" ht="14.25">
      <c r="A703" s="1"/>
    </row>
    <row r="704" spans="1:1" ht="14.25">
      <c r="A704" s="1"/>
    </row>
    <row r="705" spans="1:1" ht="14.25">
      <c r="A705" s="1"/>
    </row>
    <row r="706" spans="1:1" ht="14.25">
      <c r="A706" s="1"/>
    </row>
    <row r="707" spans="1:1" ht="14.25">
      <c r="A707" s="1"/>
    </row>
    <row r="708" spans="1:1" ht="14.25">
      <c r="A708" s="1"/>
    </row>
    <row r="709" spans="1:1" ht="14.25">
      <c r="A709" s="1"/>
    </row>
    <row r="710" spans="1:1" ht="14.25">
      <c r="A710" s="1"/>
    </row>
    <row r="711" spans="1:1" ht="14.25">
      <c r="A711" s="1"/>
    </row>
    <row r="712" spans="1:1" ht="14.25">
      <c r="A712" s="1"/>
    </row>
    <row r="713" spans="1:1" ht="14.25">
      <c r="A713" s="1"/>
    </row>
    <row r="714" spans="1:1" ht="14.25">
      <c r="A714" s="1"/>
    </row>
    <row r="715" spans="1:1" ht="14.25">
      <c r="A715" s="1"/>
    </row>
    <row r="716" spans="1:1" ht="14.25">
      <c r="A716" s="1"/>
    </row>
    <row r="717" spans="1:1" ht="14.25">
      <c r="A717" s="1"/>
    </row>
    <row r="718" spans="1:1" ht="14.25">
      <c r="A718" s="1"/>
    </row>
    <row r="719" spans="1:1" ht="14.25">
      <c r="A719" s="1"/>
    </row>
    <row r="720" spans="1:1" ht="14.25">
      <c r="A720" s="1"/>
    </row>
    <row r="721" spans="1:1" ht="14.25">
      <c r="A721" s="1"/>
    </row>
    <row r="722" spans="1:1" ht="14.25">
      <c r="A722" s="1"/>
    </row>
    <row r="723" spans="1:1" ht="14.25">
      <c r="A723" s="1"/>
    </row>
    <row r="724" spans="1:1" ht="14.25">
      <c r="A724" s="1"/>
    </row>
    <row r="725" spans="1:1" ht="14.25">
      <c r="A725" s="1"/>
    </row>
    <row r="726" spans="1:1" ht="14.25">
      <c r="A726" s="1"/>
    </row>
    <row r="727" spans="1:1" ht="14.25">
      <c r="A727" s="1"/>
    </row>
    <row r="728" spans="1:1" ht="14.25">
      <c r="A728" s="1"/>
    </row>
    <row r="729" spans="1:1" ht="14.25">
      <c r="A729" s="1"/>
    </row>
    <row r="730" spans="1:1" ht="14.25">
      <c r="A730" s="1"/>
    </row>
    <row r="731" spans="1:1" ht="14.25">
      <c r="A731" s="1"/>
    </row>
    <row r="732" spans="1:1" ht="14.25">
      <c r="A732" s="1"/>
    </row>
    <row r="733" spans="1:1" ht="14.25">
      <c r="A733" s="1"/>
    </row>
    <row r="734" spans="1:1" ht="14.25">
      <c r="A734" s="1"/>
    </row>
    <row r="735" spans="1:1" ht="14.25">
      <c r="A735" s="1"/>
    </row>
    <row r="736" spans="1:1" ht="14.25">
      <c r="A736" s="1"/>
    </row>
    <row r="737" spans="1:1" ht="14.25">
      <c r="A737" s="1"/>
    </row>
    <row r="738" spans="1:1" ht="14.25">
      <c r="A738" s="1"/>
    </row>
    <row r="739" spans="1:1" ht="14.25">
      <c r="A739" s="1"/>
    </row>
    <row r="740" spans="1:1" ht="14.25">
      <c r="A740" s="1"/>
    </row>
    <row r="741" spans="1:1" ht="14.25">
      <c r="A741" s="1"/>
    </row>
    <row r="742" spans="1:1" ht="14.25">
      <c r="A742" s="1"/>
    </row>
    <row r="743" spans="1:1" ht="14.25">
      <c r="A743" s="1"/>
    </row>
    <row r="744" spans="1:1" ht="14.25">
      <c r="A744" s="1"/>
    </row>
    <row r="745" spans="1:1" ht="14.25">
      <c r="A745" s="1"/>
    </row>
    <row r="746" spans="1:1" ht="14.25">
      <c r="A746" s="1"/>
    </row>
    <row r="747" spans="1:1" ht="14.25">
      <c r="A747" s="1"/>
    </row>
    <row r="748" spans="1:1" ht="14.25">
      <c r="A748" s="1"/>
    </row>
    <row r="749" spans="1:1" ht="14.25">
      <c r="A749" s="1"/>
    </row>
    <row r="750" spans="1:1" ht="14.25">
      <c r="A750" s="1"/>
    </row>
    <row r="751" spans="1:1" ht="14.25">
      <c r="A751" s="1"/>
    </row>
    <row r="752" spans="1:1" ht="14.25">
      <c r="A752" s="1"/>
    </row>
    <row r="753" spans="1:1" ht="14.25">
      <c r="A753" s="1"/>
    </row>
    <row r="754" spans="1:1" ht="14.25">
      <c r="A754" s="1"/>
    </row>
    <row r="755" spans="1:1" ht="14.25">
      <c r="A755" s="1"/>
    </row>
    <row r="756" spans="1:1" ht="14.25">
      <c r="A756" s="1"/>
    </row>
    <row r="757" spans="1:1" ht="14.25">
      <c r="A757" s="1"/>
    </row>
    <row r="758" spans="1:1" ht="14.25">
      <c r="A758" s="1"/>
    </row>
    <row r="759" spans="1:1" ht="14.25">
      <c r="A759" s="1"/>
    </row>
    <row r="760" spans="1:1" ht="14.25">
      <c r="A760" s="1"/>
    </row>
    <row r="761" spans="1:1" ht="14.25">
      <c r="A761" s="1"/>
    </row>
    <row r="762" spans="1:1" ht="14.25">
      <c r="A762" s="1"/>
    </row>
    <row r="763" spans="1:1" ht="14.25">
      <c r="A763" s="1"/>
    </row>
    <row r="764" spans="1:1" ht="14.25">
      <c r="A764" s="1"/>
    </row>
    <row r="765" spans="1:1" ht="14.25">
      <c r="A765" s="1"/>
    </row>
    <row r="766" spans="1:1" ht="14.25">
      <c r="A766" s="1"/>
    </row>
    <row r="767" spans="1:1" ht="14.25">
      <c r="A767" s="1"/>
    </row>
    <row r="768" spans="1:1" ht="14.25">
      <c r="A768" s="1"/>
    </row>
    <row r="769" spans="1:1" ht="14.25">
      <c r="A769" s="1"/>
    </row>
    <row r="770" spans="1:1" ht="14.25">
      <c r="A770" s="1"/>
    </row>
    <row r="771" spans="1:1" ht="14.25">
      <c r="A771" s="1"/>
    </row>
    <row r="772" spans="1:1" ht="14.25">
      <c r="A772" s="1"/>
    </row>
    <row r="773" spans="1:1" ht="14.25">
      <c r="A773" s="1"/>
    </row>
    <row r="774" spans="1:1" ht="14.25">
      <c r="A774" s="1"/>
    </row>
    <row r="775" spans="1:1" ht="14.25">
      <c r="A775" s="1"/>
    </row>
    <row r="776" spans="1:1" ht="14.25">
      <c r="A776" s="1"/>
    </row>
    <row r="777" spans="1:1" ht="14.25">
      <c r="A777" s="1"/>
    </row>
    <row r="778" spans="1:1" ht="14.25">
      <c r="A778" s="1"/>
    </row>
    <row r="779" spans="1:1" ht="14.25">
      <c r="A779" s="1"/>
    </row>
    <row r="780" spans="1:1" ht="14.25">
      <c r="A780" s="1"/>
    </row>
    <row r="781" spans="1:1" ht="14.25">
      <c r="A781" s="1"/>
    </row>
    <row r="782" spans="1:1" ht="14.25">
      <c r="A782" s="1"/>
    </row>
    <row r="783" spans="1:1" ht="14.25">
      <c r="A783" s="1"/>
    </row>
    <row r="784" spans="1:1" ht="14.25">
      <c r="A784" s="1"/>
    </row>
    <row r="785" spans="1:1" ht="14.25">
      <c r="A785" s="1"/>
    </row>
    <row r="786" spans="1:1" ht="14.25">
      <c r="A786" s="1"/>
    </row>
    <row r="787" spans="1:1" ht="14.25">
      <c r="A787" s="1"/>
    </row>
    <row r="788" spans="1:1" ht="14.25">
      <c r="A788" s="1"/>
    </row>
    <row r="789" spans="1:1" ht="14.25">
      <c r="A789" s="1"/>
    </row>
    <row r="790" spans="1:1" ht="14.25">
      <c r="A790" s="1"/>
    </row>
    <row r="791" spans="1:1" ht="14.25">
      <c r="A791" s="1"/>
    </row>
    <row r="792" spans="1:1" ht="14.25">
      <c r="A792" s="1"/>
    </row>
    <row r="793" spans="1:1" ht="14.25">
      <c r="A793" s="1"/>
    </row>
    <row r="794" spans="1:1" ht="14.25">
      <c r="A794" s="1"/>
    </row>
    <row r="795" spans="1:1" ht="14.25">
      <c r="A795" s="1"/>
    </row>
    <row r="796" spans="1:1" ht="14.25">
      <c r="A796" s="1"/>
    </row>
    <row r="797" spans="1:1" ht="14.25">
      <c r="A797" s="1"/>
    </row>
    <row r="798" spans="1:1" ht="14.25">
      <c r="A798" s="1"/>
    </row>
    <row r="799" spans="1:1" ht="14.25">
      <c r="A799" s="1"/>
    </row>
    <row r="800" spans="1:1" ht="14.25">
      <c r="A800" s="1"/>
    </row>
    <row r="801" spans="1:1" ht="14.25">
      <c r="A801" s="1"/>
    </row>
    <row r="802" spans="1:1" ht="14.25">
      <c r="A802" s="1"/>
    </row>
    <row r="803" spans="1:1" ht="14.25">
      <c r="A803" s="1"/>
    </row>
    <row r="804" spans="1:1" ht="14.25">
      <c r="A804" s="1"/>
    </row>
    <row r="805" spans="1:1" ht="14.25">
      <c r="A805" s="1"/>
    </row>
    <row r="806" spans="1:1" ht="14.25">
      <c r="A806" s="1"/>
    </row>
    <row r="807" spans="1:1" ht="14.25">
      <c r="A807" s="1"/>
    </row>
    <row r="808" spans="1:1" ht="14.25">
      <c r="A808" s="1"/>
    </row>
    <row r="809" spans="1:1" ht="14.25">
      <c r="A809" s="1"/>
    </row>
    <row r="810" spans="1:1" ht="14.25">
      <c r="A810" s="1"/>
    </row>
    <row r="811" spans="1:1" ht="14.25">
      <c r="A811" s="1"/>
    </row>
    <row r="812" spans="1:1" ht="14.25">
      <c r="A812" s="1"/>
    </row>
    <row r="813" spans="1:1" ht="14.25">
      <c r="A813" s="1"/>
    </row>
    <row r="814" spans="1:1" ht="14.25">
      <c r="A814" s="1"/>
    </row>
    <row r="815" spans="1:1" ht="14.25">
      <c r="A815" s="1"/>
    </row>
    <row r="816" spans="1:1" ht="14.25">
      <c r="A816" s="1"/>
    </row>
    <row r="817" spans="1:1" ht="14.25">
      <c r="A817" s="1"/>
    </row>
    <row r="818" spans="1:1" ht="14.25">
      <c r="A818" s="1"/>
    </row>
    <row r="819" spans="1:1" ht="14.25">
      <c r="A819" s="1"/>
    </row>
    <row r="820" spans="1:1" ht="14.25">
      <c r="A820" s="1"/>
    </row>
    <row r="821" spans="1:1" ht="14.25">
      <c r="A821" s="1"/>
    </row>
    <row r="822" spans="1:1" ht="14.25">
      <c r="A822" s="1"/>
    </row>
    <row r="823" spans="1:1" ht="14.25">
      <c r="A823" s="1"/>
    </row>
    <row r="824" spans="1:1" ht="14.25">
      <c r="A824" s="1"/>
    </row>
    <row r="825" spans="1:1" ht="14.25">
      <c r="A825" s="1"/>
    </row>
    <row r="826" spans="1:1" ht="14.25">
      <c r="A826" s="1"/>
    </row>
    <row r="827" spans="1:1" ht="14.25">
      <c r="A827" s="1"/>
    </row>
    <row r="828" spans="1:1" ht="14.25">
      <c r="A828" s="1"/>
    </row>
    <row r="829" spans="1:1" ht="14.25">
      <c r="A829" s="1"/>
    </row>
    <row r="830" spans="1:1" ht="14.25">
      <c r="A830" s="1"/>
    </row>
    <row r="831" spans="1:1" ht="14.25">
      <c r="A831" s="1"/>
    </row>
    <row r="832" spans="1:1" ht="14.25">
      <c r="A832" s="1"/>
    </row>
    <row r="833" spans="1:1" ht="14.25">
      <c r="A833" s="1"/>
    </row>
    <row r="834" spans="1:1" ht="14.25">
      <c r="A834" s="1"/>
    </row>
    <row r="835" spans="1:1" ht="14.25">
      <c r="A835" s="1"/>
    </row>
    <row r="836" spans="1:1" ht="14.25">
      <c r="A836" s="1"/>
    </row>
    <row r="837" spans="1:1" ht="14.25">
      <c r="A837" s="1"/>
    </row>
    <row r="838" spans="1:1" ht="14.25">
      <c r="A838" s="1"/>
    </row>
    <row r="839" spans="1:1" ht="14.25">
      <c r="A839" s="1"/>
    </row>
    <row r="840" spans="1:1" ht="14.25">
      <c r="A840" s="1"/>
    </row>
    <row r="841" spans="1:1" ht="14.25">
      <c r="A841" s="1"/>
    </row>
    <row r="842" spans="1:1" ht="14.25">
      <c r="A842" s="1"/>
    </row>
    <row r="843" spans="1:1" ht="14.25">
      <c r="A843" s="1"/>
    </row>
    <row r="844" spans="1:1" ht="14.25">
      <c r="A844" s="1"/>
    </row>
    <row r="845" spans="1:1" ht="14.25">
      <c r="A845" s="1"/>
    </row>
    <row r="846" spans="1:1" ht="14.25">
      <c r="A846" s="1"/>
    </row>
    <row r="847" spans="1:1" ht="14.25">
      <c r="A847" s="1"/>
    </row>
    <row r="848" spans="1:1" ht="14.25">
      <c r="A848" s="1"/>
    </row>
    <row r="849" spans="1:1" ht="14.25">
      <c r="A849" s="1"/>
    </row>
    <row r="850" spans="1:1" ht="14.25">
      <c r="A850" s="1"/>
    </row>
    <row r="851" spans="1:1" ht="14.25">
      <c r="A851" s="1"/>
    </row>
    <row r="852" spans="1:1" ht="14.25">
      <c r="A852" s="1"/>
    </row>
    <row r="853" spans="1:1" ht="14.25">
      <c r="A853" s="1"/>
    </row>
    <row r="854" spans="1:1" ht="14.25">
      <c r="A854" s="1"/>
    </row>
    <row r="855" spans="1:1" ht="14.25">
      <c r="A855" s="1"/>
    </row>
    <row r="856" spans="1:1" ht="14.25">
      <c r="A856" s="1"/>
    </row>
    <row r="857" spans="1:1" ht="14.25">
      <c r="A857" s="1"/>
    </row>
    <row r="858" spans="1:1" ht="14.25">
      <c r="A858" s="1"/>
    </row>
    <row r="859" spans="1:1" ht="14.25">
      <c r="A859" s="1"/>
    </row>
    <row r="860" spans="1:1" ht="14.25">
      <c r="A860" s="1"/>
    </row>
    <row r="861" spans="1:1" ht="14.25">
      <c r="A861" s="1"/>
    </row>
    <row r="862" spans="1:1" ht="14.25">
      <c r="A862" s="1"/>
    </row>
    <row r="863" spans="1:1" ht="14.25">
      <c r="A863" s="1"/>
    </row>
    <row r="864" spans="1:1" ht="14.25">
      <c r="A864" s="1"/>
    </row>
    <row r="865" spans="1:1" ht="14.25">
      <c r="A865" s="1"/>
    </row>
    <row r="866" spans="1:1" ht="14.25">
      <c r="A866" s="1"/>
    </row>
    <row r="867" spans="1:1" ht="14.25">
      <c r="A867" s="1"/>
    </row>
    <row r="868" spans="1:1" ht="14.25">
      <c r="A868" s="1"/>
    </row>
    <row r="869" spans="1:1" ht="14.25">
      <c r="A869" s="1"/>
    </row>
    <row r="870" spans="1:1" ht="14.25">
      <c r="A870" s="1"/>
    </row>
    <row r="871" spans="1:1" ht="14.25">
      <c r="A871" s="1"/>
    </row>
    <row r="872" spans="1:1" ht="14.25">
      <c r="A872" s="1"/>
    </row>
    <row r="873" spans="1:1" ht="14.25">
      <c r="A873" s="1"/>
    </row>
    <row r="874" spans="1:1" ht="14.25">
      <c r="A874" s="1"/>
    </row>
    <row r="875" spans="1:1" ht="14.25">
      <c r="A875" s="1"/>
    </row>
    <row r="876" spans="1:1" ht="14.25">
      <c r="A876" s="1"/>
    </row>
    <row r="877" spans="1:1" ht="14.25">
      <c r="A877" s="1"/>
    </row>
    <row r="878" spans="1:1" ht="14.25">
      <c r="A878" s="1"/>
    </row>
    <row r="879" spans="1:1" ht="14.25">
      <c r="A879" s="1"/>
    </row>
    <row r="880" spans="1:1" ht="14.25">
      <c r="A880" s="1"/>
    </row>
    <row r="881" spans="1:1" ht="14.25">
      <c r="A881" s="1"/>
    </row>
    <row r="882" spans="1:1" ht="14.25">
      <c r="A882" s="1"/>
    </row>
    <row r="883" spans="1:1" ht="14.25">
      <c r="A883" s="1"/>
    </row>
    <row r="884" spans="1:1" ht="14.25">
      <c r="A884" s="1"/>
    </row>
    <row r="885" spans="1:1" ht="14.25">
      <c r="A885" s="1"/>
    </row>
    <row r="886" spans="1:1" ht="14.25">
      <c r="A886" s="1"/>
    </row>
    <row r="887" spans="1:1" ht="14.25">
      <c r="A887" s="1"/>
    </row>
    <row r="888" spans="1:1" ht="14.25">
      <c r="A888" s="1"/>
    </row>
    <row r="889" spans="1:1" ht="14.25">
      <c r="A889" s="1"/>
    </row>
    <row r="890" spans="1:1" ht="14.25">
      <c r="A890" s="1"/>
    </row>
    <row r="891" spans="1:1" ht="14.25">
      <c r="A891" s="1"/>
    </row>
    <row r="892" spans="1:1" ht="14.25">
      <c r="A892" s="1"/>
    </row>
    <row r="893" spans="1:1" ht="14.25">
      <c r="A893" s="1"/>
    </row>
    <row r="894" spans="1:1" ht="14.25">
      <c r="A894" s="1"/>
    </row>
    <row r="895" spans="1:1" ht="14.25">
      <c r="A895" s="1"/>
    </row>
    <row r="896" spans="1:1" ht="14.25">
      <c r="A896" s="1"/>
    </row>
    <row r="897" spans="1:1" ht="14.25">
      <c r="A897" s="1"/>
    </row>
    <row r="898" spans="1:1" ht="14.25">
      <c r="A898" s="1"/>
    </row>
    <row r="899" spans="1:1" ht="14.25">
      <c r="A899" s="1"/>
    </row>
    <row r="900" spans="1:1" ht="14.25">
      <c r="A900" s="1"/>
    </row>
    <row r="901" spans="1:1" ht="14.25">
      <c r="A901" s="1"/>
    </row>
    <row r="902" spans="1:1" ht="14.25">
      <c r="A902" s="1"/>
    </row>
    <row r="903" spans="1:1" ht="14.25">
      <c r="A903" s="1"/>
    </row>
    <row r="904" spans="1:1" ht="14.25">
      <c r="A904" s="1"/>
    </row>
    <row r="905" spans="1:1" ht="14.25">
      <c r="A905" s="1"/>
    </row>
    <row r="906" spans="1:1" ht="14.25">
      <c r="A906" s="1"/>
    </row>
    <row r="907" spans="1:1" ht="14.25">
      <c r="A907" s="1"/>
    </row>
    <row r="908" spans="1:1" ht="14.25">
      <c r="A908" s="1"/>
    </row>
    <row r="909" spans="1:1" ht="14.25">
      <c r="A909" s="1"/>
    </row>
    <row r="910" spans="1:1" ht="14.25">
      <c r="A910" s="1"/>
    </row>
    <row r="911" spans="1:1" ht="14.25">
      <c r="A911" s="1"/>
    </row>
    <row r="912" spans="1:1" ht="14.25">
      <c r="A912" s="1"/>
    </row>
    <row r="913" spans="1:1" ht="14.25">
      <c r="A913" s="1"/>
    </row>
    <row r="914" spans="1:1" ht="14.25">
      <c r="A914" s="1"/>
    </row>
    <row r="915" spans="1:1" ht="14.25">
      <c r="A915" s="1"/>
    </row>
    <row r="916" spans="1:1" ht="14.25">
      <c r="A916" s="1"/>
    </row>
    <row r="917" spans="1:1" ht="14.25">
      <c r="A917" s="1"/>
    </row>
    <row r="918" spans="1:1" ht="14.25">
      <c r="A918" s="1"/>
    </row>
    <row r="919" spans="1:1" ht="14.25">
      <c r="A919" s="1"/>
    </row>
    <row r="920" spans="1:1" ht="14.25">
      <c r="A920" s="1"/>
    </row>
    <row r="921" spans="1:1" ht="14.25">
      <c r="A921" s="1"/>
    </row>
    <row r="922" spans="1:1" ht="14.25">
      <c r="A922" s="1"/>
    </row>
    <row r="923" spans="1:1" ht="14.25">
      <c r="A923" s="1"/>
    </row>
    <row r="924" spans="1:1" ht="14.25">
      <c r="A924" s="1"/>
    </row>
    <row r="925" spans="1:1" ht="14.25">
      <c r="A925" s="1"/>
    </row>
    <row r="926" spans="1:1" ht="14.25">
      <c r="A926" s="1"/>
    </row>
    <row r="927" spans="1:1" ht="14.25">
      <c r="A927" s="1"/>
    </row>
    <row r="928" spans="1:1" ht="14.25">
      <c r="A928" s="1"/>
    </row>
    <row r="929" spans="1:1" ht="14.25">
      <c r="A929" s="1"/>
    </row>
    <row r="930" spans="1:1" ht="14.25">
      <c r="A930" s="1"/>
    </row>
    <row r="931" spans="1:1" ht="14.25">
      <c r="A931" s="1"/>
    </row>
    <row r="932" spans="1:1" ht="14.25">
      <c r="A932" s="1"/>
    </row>
    <row r="933" spans="1:1" ht="14.25">
      <c r="A933" s="1"/>
    </row>
    <row r="934" spans="1:1" ht="14.25">
      <c r="A934" s="1"/>
    </row>
    <row r="935" spans="1:1" ht="14.25">
      <c r="A935" s="1"/>
    </row>
    <row r="936" spans="1:1" ht="14.25">
      <c r="A936" s="1"/>
    </row>
    <row r="937" spans="1:1" ht="14.25">
      <c r="A937" s="1"/>
    </row>
    <row r="938" spans="1:1" ht="14.25">
      <c r="A938" s="1"/>
    </row>
    <row r="939" spans="1:1" ht="14.25">
      <c r="A939" s="1"/>
    </row>
    <row r="940" spans="1:1" ht="14.25">
      <c r="A940" s="1"/>
    </row>
    <row r="941" spans="1:1" ht="14.25">
      <c r="A941" s="1"/>
    </row>
    <row r="942" spans="1:1" ht="14.25">
      <c r="A942" s="1"/>
    </row>
    <row r="943" spans="1:1" ht="14.25">
      <c r="A943" s="1"/>
    </row>
    <row r="944" spans="1:1" ht="14.25">
      <c r="A944" s="1"/>
    </row>
    <row r="945" spans="1:1" ht="14.25">
      <c r="A945" s="1"/>
    </row>
    <row r="946" spans="1:1" ht="14.25">
      <c r="A946" s="1"/>
    </row>
    <row r="947" spans="1:1" ht="14.25">
      <c r="A947" s="1"/>
    </row>
    <row r="948" spans="1:1" ht="14.25">
      <c r="A948" s="1"/>
    </row>
    <row r="949" spans="1:1" ht="14.25">
      <c r="A949" s="1"/>
    </row>
    <row r="950" spans="1:1" ht="14.25">
      <c r="A950" s="1"/>
    </row>
    <row r="951" spans="1:1" ht="14.25">
      <c r="A951" s="1"/>
    </row>
    <row r="952" spans="1:1" ht="14.25">
      <c r="A952" s="1"/>
    </row>
    <row r="953" spans="1:1" ht="14.25">
      <c r="A953" s="1"/>
    </row>
    <row r="954" spans="1:1" ht="14.25">
      <c r="A954" s="1"/>
    </row>
    <row r="955" spans="1:1" ht="14.25">
      <c r="A955" s="1"/>
    </row>
    <row r="956" spans="1:1" ht="14.25">
      <c r="A956" s="1"/>
    </row>
    <row r="957" spans="1:1" ht="14.25">
      <c r="A957" s="1"/>
    </row>
    <row r="958" spans="1:1" ht="14.25">
      <c r="A958" s="1"/>
    </row>
    <row r="959" spans="1:1" ht="14.25">
      <c r="A959" s="1"/>
    </row>
    <row r="960" spans="1:1" ht="14.25">
      <c r="A960" s="1"/>
    </row>
    <row r="961" spans="1:1" ht="14.25">
      <c r="A961" s="1"/>
    </row>
    <row r="962" spans="1:1" ht="14.25">
      <c r="A962" s="1"/>
    </row>
    <row r="963" spans="1:1" ht="14.25">
      <c r="A963" s="1"/>
    </row>
    <row r="964" spans="1:1" ht="14.25">
      <c r="A964" s="1"/>
    </row>
    <row r="965" spans="1:1" ht="14.25">
      <c r="A965" s="1"/>
    </row>
    <row r="966" spans="1:1" ht="14.25">
      <c r="A966" s="1"/>
    </row>
    <row r="967" spans="1:1" ht="14.25">
      <c r="A967" s="1"/>
    </row>
    <row r="968" spans="1:1" ht="14.25">
      <c r="A968" s="1"/>
    </row>
    <row r="969" spans="1:1" ht="14.25">
      <c r="A969" s="1"/>
    </row>
    <row r="970" spans="1:1" ht="14.25">
      <c r="A970" s="1"/>
    </row>
    <row r="971" spans="1:1" ht="14.25">
      <c r="A971" s="1"/>
    </row>
    <row r="972" spans="1:1" ht="14.25">
      <c r="A972" s="1"/>
    </row>
    <row r="973" spans="1:1" ht="14.25">
      <c r="A973" s="1"/>
    </row>
    <row r="974" spans="1:1" ht="14.25">
      <c r="A974" s="1"/>
    </row>
    <row r="975" spans="1:1" ht="14.25">
      <c r="A975" s="1"/>
    </row>
    <row r="976" spans="1:1" ht="14.25">
      <c r="A976" s="1"/>
    </row>
    <row r="977" spans="1:1" ht="14.25">
      <c r="A977" s="1"/>
    </row>
    <row r="978" spans="1:1" ht="14.25">
      <c r="A978" s="1"/>
    </row>
    <row r="979" spans="1:1" ht="14.25">
      <c r="A979" s="1"/>
    </row>
    <row r="980" spans="1:1" ht="14.25">
      <c r="A980" s="1"/>
    </row>
    <row r="981" spans="1:1" ht="14.25">
      <c r="A981" s="1"/>
    </row>
    <row r="982" spans="1:1" ht="14.25">
      <c r="A982" s="1"/>
    </row>
    <row r="983" spans="1:1" ht="14.25">
      <c r="A983" s="1"/>
    </row>
    <row r="984" spans="1:1" ht="14.25">
      <c r="A984" s="1"/>
    </row>
    <row r="985" spans="1:1" ht="14.25">
      <c r="A985" s="1"/>
    </row>
    <row r="986" spans="1:1" ht="14.25">
      <c r="A986" s="1"/>
    </row>
    <row r="987" spans="1:1" ht="14.25">
      <c r="A987" s="1"/>
    </row>
    <row r="988" spans="1:1" ht="14.25">
      <c r="A988" s="1"/>
    </row>
    <row r="989" spans="1:1" ht="14.25">
      <c r="A989" s="1"/>
    </row>
    <row r="990" spans="1:1" ht="14.25">
      <c r="A990" s="1"/>
    </row>
    <row r="991" spans="1:1" ht="14.25">
      <c r="A991" s="1"/>
    </row>
    <row r="992" spans="1:1" ht="14.25">
      <c r="A992" s="1"/>
    </row>
    <row r="993" spans="1:1" ht="14.25">
      <c r="A993" s="1"/>
    </row>
    <row r="994" spans="1:1" ht="14.25">
      <c r="A994" s="1"/>
    </row>
    <row r="995" spans="1:1" ht="14.25">
      <c r="A995" s="1"/>
    </row>
    <row r="996" spans="1:1" ht="14.25">
      <c r="A996" s="1"/>
    </row>
    <row r="997" spans="1:1" ht="14.25">
      <c r="A997" s="1"/>
    </row>
    <row r="998" spans="1:1" ht="14.25">
      <c r="A998" s="1"/>
    </row>
    <row r="999" spans="1:1" ht="14.25">
      <c r="A999" s="1"/>
    </row>
    <row r="1000" spans="1:1" ht="14.25">
      <c r="A1000" s="1"/>
    </row>
    <row r="1001" spans="1:1" ht="14.25">
      <c r="A1001" s="1"/>
    </row>
    <row r="1002" spans="1:1" ht="14.25">
      <c r="A1002" s="1"/>
    </row>
    <row r="1003" spans="1:1" ht="14.25">
      <c r="A1003" s="1"/>
    </row>
    <row r="1004" spans="1:1" ht="14.25">
      <c r="A1004" s="1"/>
    </row>
    <row r="1005" spans="1:1" ht="14.25">
      <c r="A1005" s="1"/>
    </row>
    <row r="1006" spans="1:1" ht="14.25">
      <c r="A1006" s="1"/>
    </row>
    <row r="1007" spans="1:1" ht="14.25">
      <c r="A1007" s="1"/>
    </row>
    <row r="1008" spans="1:1" ht="14.25">
      <c r="A1008" s="1"/>
    </row>
    <row r="1009" spans="1:1" ht="14.25">
      <c r="A1009" s="1"/>
    </row>
    <row r="1010" spans="1:1" ht="14.25">
      <c r="A1010" s="1"/>
    </row>
    <row r="1011" spans="1:1" ht="14.25">
      <c r="A1011" s="1"/>
    </row>
    <row r="1012" spans="1:1" ht="14.25">
      <c r="A1012" s="1"/>
    </row>
    <row r="1013" spans="1:1" ht="14.25">
      <c r="A1013" s="1"/>
    </row>
    <row r="1014" spans="1:1" ht="14.25">
      <c r="A1014" s="1"/>
    </row>
    <row r="1015" spans="1:1" ht="14.25">
      <c r="A1015" s="1"/>
    </row>
    <row r="1016" spans="1:1" ht="14.25">
      <c r="A1016" s="1"/>
    </row>
    <row r="1017" spans="1:1" ht="14.25">
      <c r="A1017" s="1"/>
    </row>
    <row r="1018" spans="1:1" ht="14.25">
      <c r="A1018" s="1"/>
    </row>
    <row r="1019" spans="1:1" ht="14.25">
      <c r="A1019" s="1"/>
    </row>
    <row r="1020" spans="1:1" ht="14.25">
      <c r="A1020" s="1"/>
    </row>
    <row r="1021" spans="1:1" ht="14.25">
      <c r="A1021" s="1"/>
    </row>
    <row r="1022" spans="1:1" ht="14.25">
      <c r="A1022" s="1"/>
    </row>
    <row r="1023" spans="1:1" ht="14.25">
      <c r="A1023" s="1"/>
    </row>
    <row r="1024" spans="1:1" ht="14.25">
      <c r="A1024" s="1"/>
    </row>
    <row r="1025" spans="1:1" ht="14.25">
      <c r="A1025" s="1"/>
    </row>
    <row r="1026" spans="1:1" ht="14.25">
      <c r="A1026" s="1"/>
    </row>
    <row r="1027" spans="1:1" ht="14.25">
      <c r="A1027" s="1"/>
    </row>
    <row r="1028" spans="1:1" ht="14.25">
      <c r="A1028" s="1"/>
    </row>
    <row r="1029" spans="1:1" ht="14.25">
      <c r="A1029" s="1"/>
    </row>
    <row r="1030" spans="1:1" ht="14.25">
      <c r="A1030" s="1"/>
    </row>
    <row r="1031" spans="1:1" ht="14.25">
      <c r="A1031" s="1"/>
    </row>
    <row r="1032" spans="1:1" ht="14.25">
      <c r="A1032" s="1"/>
    </row>
    <row r="1033" spans="1:1" ht="14.25">
      <c r="A1033" s="1"/>
    </row>
    <row r="1034" spans="1:1" ht="14.25">
      <c r="A1034" s="1"/>
    </row>
    <row r="1035" spans="1:1" ht="14.25">
      <c r="A1035" s="1"/>
    </row>
    <row r="1036" spans="1:1" ht="14.25">
      <c r="A1036" s="1"/>
    </row>
    <row r="1037" spans="1:1" ht="14.25">
      <c r="A1037" s="1"/>
    </row>
    <row r="1038" spans="1:1" ht="14.25">
      <c r="A1038" s="1"/>
    </row>
    <row r="1039" spans="1:1" ht="14.25">
      <c r="A1039" s="1"/>
    </row>
    <row r="1040" spans="1:1" ht="14.25">
      <c r="A1040" s="1"/>
    </row>
    <row r="1041" spans="1:1" ht="14.25">
      <c r="A1041" s="1"/>
    </row>
    <row r="1042" spans="1:1" ht="14.25">
      <c r="A1042" s="1"/>
    </row>
    <row r="1043" spans="1:1" ht="14.25">
      <c r="A1043" s="1"/>
    </row>
    <row r="1044" spans="1:1" ht="14.25">
      <c r="A1044" s="1"/>
    </row>
    <row r="1045" spans="1:1" ht="14.25">
      <c r="A1045" s="1"/>
    </row>
    <row r="1046" spans="1:1" ht="14.25">
      <c r="A1046" s="1"/>
    </row>
    <row r="1047" spans="1:1" ht="14.25">
      <c r="A1047" s="1"/>
    </row>
    <row r="1048" spans="1:1" ht="14.25">
      <c r="A1048" s="1"/>
    </row>
    <row r="1049" spans="1:1" ht="14.25">
      <c r="A1049" s="1"/>
    </row>
    <row r="1050" spans="1:1" ht="14.25">
      <c r="A1050" s="1"/>
    </row>
    <row r="1051" spans="1:1" ht="14.25">
      <c r="A1051" s="1"/>
    </row>
    <row r="1052" spans="1:1" ht="14.25">
      <c r="A1052" s="1"/>
    </row>
    <row r="1053" spans="1:1" ht="14.25">
      <c r="A1053" s="1"/>
    </row>
    <row r="1054" spans="1:1" ht="14.25">
      <c r="A1054" s="1"/>
    </row>
    <row r="1055" spans="1:1" ht="14.25">
      <c r="A1055" s="1"/>
    </row>
    <row r="1056" spans="1:1" ht="14.25">
      <c r="A1056" s="1"/>
    </row>
    <row r="1057" spans="1:1" ht="14.25">
      <c r="A1057" s="1"/>
    </row>
    <row r="1058" spans="1:1" ht="14.25">
      <c r="A1058" s="1"/>
    </row>
    <row r="1059" spans="1:1" ht="14.25">
      <c r="A1059" s="1"/>
    </row>
    <row r="1060" spans="1:1" ht="14.25">
      <c r="A1060" s="1"/>
    </row>
    <row r="1061" spans="1:1" ht="14.25">
      <c r="A1061" s="1"/>
    </row>
    <row r="1062" spans="1:1" ht="14.25">
      <c r="A1062" s="1"/>
    </row>
    <row r="1063" spans="1:1" ht="14.25">
      <c r="A1063" s="1"/>
    </row>
    <row r="1064" spans="1:1" ht="14.25">
      <c r="A1064" s="1"/>
    </row>
    <row r="1065" spans="1:1" ht="14.25">
      <c r="A1065" s="1"/>
    </row>
    <row r="1066" spans="1:1" ht="14.25">
      <c r="A1066" s="1"/>
    </row>
    <row r="1067" spans="1:1" ht="14.25">
      <c r="A1067" s="1"/>
    </row>
    <row r="1068" spans="1:1" ht="14.25">
      <c r="A1068" s="1"/>
    </row>
    <row r="1069" spans="1:1" ht="14.25">
      <c r="A1069" s="1"/>
    </row>
    <row r="1070" spans="1:1" ht="14.25">
      <c r="A1070" s="1"/>
    </row>
    <row r="1071" spans="1:1" ht="14.25">
      <c r="A1071" s="1"/>
    </row>
    <row r="1072" spans="1:1" ht="14.25">
      <c r="A1072" s="1"/>
    </row>
    <row r="1073" spans="1:1" ht="14.25">
      <c r="A1073" s="1"/>
    </row>
    <row r="1074" spans="1:1" ht="14.25">
      <c r="A1074" s="1"/>
    </row>
    <row r="1075" spans="1:1" ht="14.25">
      <c r="A1075" s="1"/>
    </row>
    <row r="1076" spans="1:1" ht="14.25">
      <c r="A1076" s="1"/>
    </row>
    <row r="1077" spans="1:1" ht="14.25">
      <c r="A1077" s="1"/>
    </row>
    <row r="1078" spans="1:1" ht="14.25">
      <c r="A1078" s="1"/>
    </row>
    <row r="1079" spans="1:1" ht="14.25">
      <c r="A1079" s="1"/>
    </row>
    <row r="1080" spans="1:1" ht="14.25">
      <c r="A1080" s="1"/>
    </row>
    <row r="1081" spans="1:1" ht="14.25">
      <c r="A1081" s="1"/>
    </row>
    <row r="1082" spans="1:1" ht="14.25">
      <c r="A1082" s="1"/>
    </row>
    <row r="1083" spans="1:1" ht="14.25">
      <c r="A1083" s="1"/>
    </row>
    <row r="1084" spans="1:1" ht="14.25">
      <c r="A1084" s="1"/>
    </row>
    <row r="1085" spans="1:1" ht="14.25">
      <c r="A1085" s="1"/>
    </row>
    <row r="1086" spans="1:1" ht="14.25">
      <c r="A1086" s="1"/>
    </row>
    <row r="1087" spans="1:1" ht="14.25">
      <c r="A1087" s="1"/>
    </row>
    <row r="1088" spans="1:1" ht="14.25">
      <c r="A1088" s="1"/>
    </row>
    <row r="1089" spans="1:1" ht="14.25">
      <c r="A1089" s="1"/>
    </row>
    <row r="1090" spans="1:1" ht="14.25">
      <c r="A1090" s="1"/>
    </row>
    <row r="1091" spans="1:1" ht="14.25">
      <c r="A1091" s="1"/>
    </row>
    <row r="1092" spans="1:1" ht="14.25">
      <c r="A1092" s="1"/>
    </row>
    <row r="1093" spans="1:1" ht="14.25">
      <c r="A1093" s="1"/>
    </row>
    <row r="1094" spans="1:1" ht="14.25">
      <c r="A1094" s="1"/>
    </row>
    <row r="1095" spans="1:1" ht="14.25">
      <c r="A1095" s="1"/>
    </row>
    <row r="1096" spans="1:1" ht="14.25">
      <c r="A1096" s="1"/>
    </row>
    <row r="1097" spans="1:1" ht="14.25">
      <c r="A1097" s="1"/>
    </row>
    <row r="1098" spans="1:1" ht="14.25">
      <c r="A1098" s="1"/>
    </row>
    <row r="1099" spans="1:1" ht="14.25">
      <c r="A1099" s="1"/>
    </row>
    <row r="1100" spans="1:1" ht="14.25">
      <c r="A1100" s="1"/>
    </row>
    <row r="1101" spans="1:1" ht="14.25">
      <c r="A1101" s="1"/>
    </row>
    <row r="1102" spans="1:1" ht="14.25">
      <c r="A1102" s="1"/>
    </row>
    <row r="1103" spans="1:1" ht="14.25">
      <c r="A1103" s="1"/>
    </row>
    <row r="1104" spans="1:1" ht="14.25">
      <c r="A1104" s="1"/>
    </row>
    <row r="1105" spans="1:1" ht="14.25">
      <c r="A1105" s="1"/>
    </row>
    <row r="1106" spans="1:1" ht="14.25">
      <c r="A1106" s="1"/>
    </row>
    <row r="1107" spans="1:1" ht="14.25">
      <c r="A1107" s="1"/>
    </row>
    <row r="1108" spans="1:1" ht="14.25">
      <c r="A1108" s="1"/>
    </row>
    <row r="1109" spans="1:1" ht="14.25">
      <c r="A1109" s="1"/>
    </row>
    <row r="1110" spans="1:1" ht="14.25">
      <c r="A1110" s="1"/>
    </row>
    <row r="1111" spans="1:1" ht="14.25">
      <c r="A1111" s="1"/>
    </row>
    <row r="1112" spans="1:1" ht="14.25">
      <c r="A1112" s="1"/>
    </row>
    <row r="1113" spans="1:1" ht="14.25">
      <c r="A1113" s="1"/>
    </row>
    <row r="1114" spans="1:1" ht="14.25">
      <c r="A1114" s="1"/>
    </row>
    <row r="1115" spans="1:1" ht="14.25">
      <c r="A1115" s="1"/>
    </row>
    <row r="1116" spans="1:1" ht="14.25">
      <c r="A1116" s="1"/>
    </row>
    <row r="1117" spans="1:1" ht="14.25">
      <c r="A1117" s="1"/>
    </row>
    <row r="1118" spans="1:1" ht="14.25">
      <c r="A1118" s="1"/>
    </row>
    <row r="1119" spans="1:1" ht="14.25">
      <c r="A1119" s="1"/>
    </row>
    <row r="1120" spans="1:1" ht="14.25">
      <c r="A1120" s="1"/>
    </row>
    <row r="1121" spans="1:1" ht="14.25">
      <c r="A1121" s="1"/>
    </row>
    <row r="1122" spans="1:1" ht="14.25">
      <c r="A1122" s="1"/>
    </row>
    <row r="1123" spans="1:1" ht="14.25">
      <c r="A1123" s="1"/>
    </row>
    <row r="1124" spans="1:1" ht="14.25">
      <c r="A1124" s="1"/>
    </row>
    <row r="1125" spans="1:1" ht="14.25">
      <c r="A1125" s="1"/>
    </row>
    <row r="1126" spans="1:1" ht="14.25">
      <c r="A1126" s="1"/>
    </row>
    <row r="1127" spans="1:1" ht="14.25">
      <c r="A1127" s="1"/>
    </row>
    <row r="1128" spans="1:1" ht="14.25">
      <c r="A1128" s="1"/>
    </row>
    <row r="1129" spans="1:1" ht="14.25">
      <c r="A1129" s="1"/>
    </row>
    <row r="1130" spans="1:1" ht="14.25">
      <c r="A1130" s="1"/>
    </row>
    <row r="1131" spans="1:1" ht="14.25">
      <c r="A1131" s="1"/>
    </row>
    <row r="1132" spans="1:1" ht="14.25">
      <c r="A1132" s="1"/>
    </row>
    <row r="1133" spans="1:1" ht="14.25">
      <c r="A1133" s="1"/>
    </row>
    <row r="1134" spans="1:1" ht="14.25">
      <c r="A1134" s="1"/>
    </row>
    <row r="1135" spans="1:1" ht="14.25">
      <c r="A1135" s="1"/>
    </row>
    <row r="1136" spans="1:1" ht="14.25">
      <c r="A1136" s="1"/>
    </row>
    <row r="1137" spans="1:1" ht="14.25">
      <c r="A1137" s="1"/>
    </row>
    <row r="1138" spans="1:1" ht="14.25">
      <c r="A1138" s="1"/>
    </row>
    <row r="1139" spans="1:1" ht="14.25">
      <c r="A1139" s="1"/>
    </row>
    <row r="1140" spans="1:1" ht="14.25">
      <c r="A1140" s="1"/>
    </row>
    <row r="1141" spans="1:1" ht="14.25">
      <c r="A1141" s="1"/>
    </row>
    <row r="1142" spans="1:1" ht="14.25">
      <c r="A1142" s="1"/>
    </row>
    <row r="1143" spans="1:1" ht="14.25">
      <c r="A1143" s="1"/>
    </row>
    <row r="1144" spans="1:1" ht="14.25">
      <c r="A1144" s="1"/>
    </row>
    <row r="1145" spans="1:1" ht="14.25">
      <c r="A1145" s="1"/>
    </row>
    <row r="1146" spans="1:1" ht="14.25">
      <c r="A1146" s="1"/>
    </row>
    <row r="1147" spans="1:1" ht="14.25">
      <c r="A1147" s="1"/>
    </row>
    <row r="1148" spans="1:1" ht="14.25">
      <c r="A1148" s="1"/>
    </row>
    <row r="1149" spans="1:1" ht="14.25">
      <c r="A1149" s="1"/>
    </row>
    <row r="1150" spans="1:1" ht="14.25">
      <c r="A1150" s="1"/>
    </row>
    <row r="1151" spans="1:1" ht="14.25">
      <c r="A1151" s="1"/>
    </row>
    <row r="1152" spans="1:1" ht="14.25">
      <c r="A1152" s="1"/>
    </row>
    <row r="1153" spans="1:1" ht="14.25">
      <c r="A1153" s="1"/>
    </row>
    <row r="1154" spans="1:1" ht="14.25">
      <c r="A1154" s="1"/>
    </row>
    <row r="1155" spans="1:1" ht="14.25">
      <c r="A1155" s="1"/>
    </row>
    <row r="1156" spans="1:1" ht="14.25">
      <c r="A1156" s="1"/>
    </row>
    <row r="1157" spans="1:1" ht="14.25">
      <c r="A1157" s="1"/>
    </row>
    <row r="1158" spans="1:1" ht="14.25">
      <c r="A1158" s="1"/>
    </row>
    <row r="1159" spans="1:1" ht="14.25">
      <c r="A1159" s="1"/>
    </row>
    <row r="1160" spans="1:1" ht="14.25">
      <c r="A1160" s="1"/>
    </row>
    <row r="1161" spans="1:1" ht="14.25">
      <c r="A1161" s="1"/>
    </row>
    <row r="1162" spans="1:1" ht="14.25">
      <c r="A1162" s="1"/>
    </row>
    <row r="1163" spans="1:1" ht="14.25">
      <c r="A1163" s="1"/>
    </row>
    <row r="1164" spans="1:1" ht="14.25">
      <c r="A1164" s="1"/>
    </row>
    <row r="1165" spans="1:1" ht="14.25">
      <c r="A1165" s="1"/>
    </row>
    <row r="1166" spans="1:1" ht="14.25">
      <c r="A1166" s="1"/>
    </row>
    <row r="1167" spans="1:1" ht="14.25">
      <c r="A1167" s="1"/>
    </row>
    <row r="1168" spans="1:1" ht="14.25">
      <c r="A1168" s="1"/>
    </row>
    <row r="1169" spans="1:1" ht="14.25">
      <c r="A1169" s="1"/>
    </row>
    <row r="1170" spans="1:1" ht="14.25">
      <c r="A1170" s="1"/>
    </row>
    <row r="1171" spans="1:1" ht="14.25">
      <c r="A1171" s="1"/>
    </row>
    <row r="1172" spans="1:1" ht="14.25">
      <c r="A1172" s="1"/>
    </row>
    <row r="1173" spans="1:1" ht="14.25">
      <c r="A1173" s="1"/>
    </row>
    <row r="1174" spans="1:1" ht="14.25">
      <c r="A1174" s="1"/>
    </row>
    <row r="1175" spans="1:1" ht="14.25">
      <c r="A1175" s="1"/>
    </row>
    <row r="1176" spans="1:1" ht="14.25">
      <c r="A1176" s="1"/>
    </row>
    <row r="1177" spans="1:1" ht="14.25">
      <c r="A1177" s="1"/>
    </row>
    <row r="1178" spans="1:1" ht="14.25">
      <c r="A1178" s="1"/>
    </row>
    <row r="1179" spans="1:1" ht="14.25">
      <c r="A1179" s="1"/>
    </row>
    <row r="1180" spans="1:1" ht="14.25">
      <c r="A1180" s="1"/>
    </row>
    <row r="1181" spans="1:1" ht="14.25">
      <c r="A1181" s="1"/>
    </row>
    <row r="1182" spans="1:1" ht="14.25">
      <c r="A1182" s="1"/>
    </row>
    <row r="1183" spans="1:1" ht="14.25">
      <c r="A1183" s="1"/>
    </row>
    <row r="1184" spans="1:1" ht="14.25">
      <c r="A1184" s="1"/>
    </row>
    <row r="1185" spans="1:1" ht="14.25">
      <c r="A1185" s="1"/>
    </row>
    <row r="1186" spans="1:1" ht="14.25">
      <c r="A1186" s="1"/>
    </row>
    <row r="1187" spans="1:1" ht="14.25">
      <c r="A1187" s="1"/>
    </row>
    <row r="1188" spans="1:1" ht="14.25">
      <c r="A1188" s="1"/>
    </row>
    <row r="1189" spans="1:1" ht="14.25">
      <c r="A1189" s="1"/>
    </row>
    <row r="1190" spans="1:1" ht="14.25">
      <c r="A1190" s="1"/>
    </row>
    <row r="1191" spans="1:1" ht="14.25">
      <c r="A1191" s="1"/>
    </row>
    <row r="1192" spans="1:1" ht="14.25">
      <c r="A1192" s="1"/>
    </row>
    <row r="1193" spans="1:1" ht="14.25">
      <c r="A1193" s="1"/>
    </row>
    <row r="1194" spans="1:1" ht="14.25">
      <c r="A1194" s="1"/>
    </row>
    <row r="1195" spans="1:1" ht="14.25">
      <c r="A1195" s="1"/>
    </row>
    <row r="1196" spans="1:1" ht="14.25">
      <c r="A1196" s="1"/>
    </row>
    <row r="1197" spans="1:1" ht="14.25">
      <c r="A1197" s="1"/>
    </row>
    <row r="1198" spans="1:1" ht="14.25">
      <c r="A1198" s="1"/>
    </row>
    <row r="1199" spans="1:1" ht="14.25">
      <c r="A1199" s="1"/>
    </row>
    <row r="1200" spans="1:1" ht="14.25">
      <c r="A1200" s="1"/>
    </row>
    <row r="1201" spans="1:1" ht="14.25">
      <c r="A1201" s="1"/>
    </row>
    <row r="1202" spans="1:1" ht="14.25">
      <c r="A1202" s="1"/>
    </row>
    <row r="1203" spans="1:1" ht="14.25">
      <c r="A1203" s="1"/>
    </row>
    <row r="1204" spans="1:1" ht="14.25">
      <c r="A1204" s="1"/>
    </row>
    <row r="1205" spans="1:1" ht="14.25">
      <c r="A1205" s="1"/>
    </row>
    <row r="1206" spans="1:1" ht="14.25">
      <c r="A1206" s="1"/>
    </row>
    <row r="1207" spans="1:1" ht="14.25">
      <c r="A1207" s="1"/>
    </row>
    <row r="1208" spans="1:1" ht="14.25">
      <c r="A1208" s="1"/>
    </row>
    <row r="1209" spans="1:1" ht="14.25">
      <c r="A1209" s="1"/>
    </row>
    <row r="1210" spans="1:1" ht="14.25">
      <c r="A1210" s="1"/>
    </row>
    <row r="1211" spans="1:1" ht="14.25">
      <c r="A1211" s="1"/>
    </row>
    <row r="1212" spans="1:1" ht="14.25">
      <c r="A1212" s="1"/>
    </row>
    <row r="1213" spans="1:1" ht="14.25">
      <c r="A1213" s="1"/>
    </row>
    <row r="1214" spans="1:1" ht="14.25">
      <c r="A1214" s="1"/>
    </row>
    <row r="1215" spans="1:1" ht="14.25">
      <c r="A1215" s="1"/>
    </row>
    <row r="1216" spans="1:1" ht="14.25">
      <c r="A1216" s="1"/>
    </row>
    <row r="1217" spans="1:1" ht="14.25">
      <c r="A1217" s="1"/>
    </row>
    <row r="1218" spans="1:1" ht="14.25">
      <c r="A1218" s="1"/>
    </row>
    <row r="1219" spans="1:1" ht="14.25">
      <c r="A1219" s="1"/>
    </row>
    <row r="1220" spans="1:1" ht="14.25">
      <c r="A1220" s="1"/>
    </row>
    <row r="1221" spans="1:1" ht="14.25">
      <c r="A1221" s="1"/>
    </row>
    <row r="1222" spans="1:1" ht="14.25">
      <c r="A1222" s="1"/>
    </row>
    <row r="1223" spans="1:1" ht="14.25">
      <c r="A1223" s="1"/>
    </row>
    <row r="1224" spans="1:1" ht="14.25">
      <c r="A1224" s="1"/>
    </row>
    <row r="1225" spans="1:1" ht="14.25">
      <c r="A1225" s="1"/>
    </row>
    <row r="1226" spans="1:1" ht="14.25">
      <c r="A1226" s="1"/>
    </row>
    <row r="1227" spans="1:1" ht="14.25">
      <c r="A1227" s="1"/>
    </row>
    <row r="1228" spans="1:1" ht="14.25">
      <c r="A1228" s="1"/>
    </row>
    <row r="1229" spans="1:1" ht="14.25">
      <c r="A1229" s="1"/>
    </row>
    <row r="1230" spans="1:1" ht="14.25">
      <c r="A1230" s="1"/>
    </row>
    <row r="1231" spans="1:1" ht="14.25">
      <c r="A1231" s="1"/>
    </row>
    <row r="1232" spans="1:1" ht="14.25">
      <c r="A1232" s="1"/>
    </row>
    <row r="1233" spans="1:1" ht="14.25">
      <c r="A1233" s="1"/>
    </row>
    <row r="1234" spans="1:1" ht="14.25">
      <c r="A1234" s="1"/>
    </row>
    <row r="1235" spans="1:1" ht="14.25">
      <c r="A1235" s="1"/>
    </row>
    <row r="1236" spans="1:1" ht="14.25">
      <c r="A1236" s="1"/>
    </row>
    <row r="1237" spans="1:1" ht="14.25">
      <c r="A1237" s="1"/>
    </row>
    <row r="1238" spans="1:1" ht="14.25">
      <c r="A1238" s="1"/>
    </row>
    <row r="1239" spans="1:1" ht="14.25">
      <c r="A1239" s="1"/>
    </row>
    <row r="1240" spans="1:1" ht="14.25">
      <c r="A1240" s="1"/>
    </row>
    <row r="1241" spans="1:1" ht="14.25">
      <c r="A1241" s="1"/>
    </row>
    <row r="1242" spans="1:1" ht="14.25">
      <c r="A1242" s="1"/>
    </row>
    <row r="1243" spans="1:1" ht="14.25">
      <c r="A1243" s="1"/>
    </row>
    <row r="1244" spans="1:1" ht="14.25">
      <c r="A1244" s="1"/>
    </row>
    <row r="1245" spans="1:1" ht="14.25">
      <c r="A1245" s="1"/>
    </row>
    <row r="1246" spans="1:1" ht="14.25">
      <c r="A1246" s="1"/>
    </row>
    <row r="1247" spans="1:1" ht="14.25">
      <c r="A1247" s="1"/>
    </row>
    <row r="1248" spans="1:1" ht="14.25">
      <c r="A1248" s="1"/>
    </row>
    <row r="1249" spans="1:1" ht="14.25">
      <c r="A1249" s="1"/>
    </row>
    <row r="1250" spans="1:1" ht="14.25">
      <c r="A1250" s="1"/>
    </row>
    <row r="1251" spans="1:1" ht="14.25">
      <c r="A1251" s="1"/>
    </row>
    <row r="1252" spans="1:1" ht="14.25">
      <c r="A1252" s="1"/>
    </row>
    <row r="1253" spans="1:1" ht="14.25">
      <c r="A1253" s="1"/>
    </row>
    <row r="1254" spans="1:1" ht="14.25">
      <c r="A1254" s="1"/>
    </row>
    <row r="1255" spans="1:1" ht="14.25">
      <c r="A1255" s="1"/>
    </row>
    <row r="1256" spans="1:1" ht="14.25">
      <c r="A1256" s="1"/>
    </row>
    <row r="1257" spans="1:1" ht="14.25">
      <c r="A1257" s="1"/>
    </row>
    <row r="1258" spans="1:1" ht="14.25">
      <c r="A1258" s="1"/>
    </row>
    <row r="1259" spans="1:1" ht="14.25">
      <c r="A1259" s="1"/>
    </row>
    <row r="1260" spans="1:1" ht="14.25">
      <c r="A1260" s="1"/>
    </row>
    <row r="1261" spans="1:1" ht="14.25">
      <c r="A1261" s="1"/>
    </row>
    <row r="1262" spans="1:1" ht="14.25">
      <c r="A1262" s="1"/>
    </row>
    <row r="1263" spans="1:1" ht="14.25">
      <c r="A1263" s="1"/>
    </row>
    <row r="1264" spans="1:1" ht="14.25">
      <c r="A1264" s="1"/>
    </row>
    <row r="1265" spans="1:1" ht="14.25">
      <c r="A1265" s="1"/>
    </row>
    <row r="1266" spans="1:1" ht="14.25">
      <c r="A1266" s="1"/>
    </row>
    <row r="1267" spans="1:1" ht="14.25">
      <c r="A1267" s="1"/>
    </row>
    <row r="1268" spans="1:1" ht="14.25">
      <c r="A1268" s="1"/>
    </row>
    <row r="1269" spans="1:1" ht="14.25">
      <c r="A1269" s="1"/>
    </row>
    <row r="1270" spans="1:1" ht="14.25">
      <c r="A1270" s="1"/>
    </row>
    <row r="1271" spans="1:1" ht="14.25">
      <c r="A1271" s="1"/>
    </row>
    <row r="1272" spans="1:1" ht="14.25">
      <c r="A1272" s="1"/>
    </row>
    <row r="1273" spans="1:1" ht="14.25">
      <c r="A1273" s="1"/>
    </row>
    <row r="1274" spans="1:1" ht="14.25">
      <c r="A1274" s="1"/>
    </row>
    <row r="1275" spans="1:1" ht="14.25">
      <c r="A1275" s="1"/>
    </row>
    <row r="1276" spans="1:1" ht="14.25">
      <c r="A1276" s="1"/>
    </row>
    <row r="1277" spans="1:1" ht="14.25">
      <c r="A1277" s="1"/>
    </row>
    <row r="1278" spans="1:1" ht="14.25">
      <c r="A1278" s="1"/>
    </row>
    <row r="1279" spans="1:1" ht="14.25">
      <c r="A1279" s="1"/>
    </row>
    <row r="1280" spans="1:1" ht="14.25">
      <c r="A1280" s="1"/>
    </row>
    <row r="1281" spans="1:1" ht="14.25">
      <c r="A1281" s="1"/>
    </row>
    <row r="1282" spans="1:1" ht="14.25">
      <c r="A1282" s="1"/>
    </row>
    <row r="1283" spans="1:1" ht="14.25">
      <c r="A1283" s="1"/>
    </row>
    <row r="1284" spans="1:1" ht="14.25">
      <c r="A1284" s="1"/>
    </row>
    <row r="1285" spans="1:1" ht="14.25">
      <c r="A1285" s="1"/>
    </row>
    <row r="1286" spans="1:1" ht="14.25">
      <c r="A1286" s="1"/>
    </row>
    <row r="1287" spans="1:1" ht="14.25">
      <c r="A1287" s="1"/>
    </row>
    <row r="1288" spans="1:1" ht="14.25">
      <c r="A1288" s="1"/>
    </row>
    <row r="1289" spans="1:1" ht="14.25">
      <c r="A1289" s="1"/>
    </row>
    <row r="1290" spans="1:1" ht="14.25">
      <c r="A1290" s="1"/>
    </row>
    <row r="1291" spans="1:1" ht="14.25">
      <c r="A1291" s="1"/>
    </row>
    <row r="1292" spans="1:1" ht="14.25">
      <c r="A1292" s="1"/>
    </row>
    <row r="1293" spans="1:1" ht="14.25">
      <c r="A1293" s="1"/>
    </row>
    <row r="1294" spans="1:1" ht="14.25">
      <c r="A1294" s="1"/>
    </row>
    <row r="1295" spans="1:1" ht="14.25">
      <c r="A1295" s="1"/>
    </row>
    <row r="1296" spans="1:1" ht="14.25">
      <c r="A1296" s="1"/>
    </row>
    <row r="1297" spans="1:1" ht="14.25">
      <c r="A1297" s="1"/>
    </row>
    <row r="1298" spans="1:1" ht="14.25">
      <c r="A1298" s="1"/>
    </row>
    <row r="1299" spans="1:1" ht="14.25">
      <c r="A1299" s="1"/>
    </row>
    <row r="1300" spans="1:1" ht="14.25">
      <c r="A1300" s="1"/>
    </row>
    <row r="1301" spans="1:1" ht="14.25">
      <c r="A1301" s="1"/>
    </row>
    <row r="1302" spans="1:1" ht="14.25">
      <c r="A1302" s="1"/>
    </row>
    <row r="1303" spans="1:1" ht="14.25">
      <c r="A1303" s="1"/>
    </row>
    <row r="1304" spans="1:1" ht="14.25">
      <c r="A1304" s="1"/>
    </row>
    <row r="1305" spans="1:1" ht="14.25">
      <c r="A1305" s="1"/>
    </row>
    <row r="1306" spans="1:1" ht="14.25">
      <c r="A1306" s="1"/>
    </row>
    <row r="1307" spans="1:1" ht="14.25">
      <c r="A1307" s="1"/>
    </row>
    <row r="1308" spans="1:1" ht="14.25">
      <c r="A1308" s="1"/>
    </row>
    <row r="1309" spans="1:1" ht="14.25">
      <c r="A1309" s="1"/>
    </row>
    <row r="1310" spans="1:1" ht="14.25">
      <c r="A1310" s="1"/>
    </row>
    <row r="1311" spans="1:1" ht="14.25">
      <c r="A1311" s="1"/>
    </row>
    <row r="1312" spans="1:1" ht="14.25">
      <c r="A1312" s="1"/>
    </row>
    <row r="1313" spans="1:1" ht="14.25">
      <c r="A1313" s="1"/>
    </row>
    <row r="1314" spans="1:1" ht="14.25">
      <c r="A1314" s="1"/>
    </row>
    <row r="1315" spans="1:1" ht="14.25">
      <c r="A1315" s="1"/>
    </row>
    <row r="1316" spans="1:1" ht="14.25">
      <c r="A1316" s="1"/>
    </row>
    <row r="1317" spans="1:1" ht="14.25">
      <c r="A1317" s="1"/>
    </row>
    <row r="1318" spans="1:1" ht="14.25">
      <c r="A1318" s="1"/>
    </row>
    <row r="1319" spans="1:1" ht="14.25">
      <c r="A1319" s="1"/>
    </row>
    <row r="1320" spans="1:1" ht="14.25">
      <c r="A1320" s="1"/>
    </row>
    <row r="1321" spans="1:1" ht="14.25">
      <c r="A1321" s="1"/>
    </row>
    <row r="1322" spans="1:1" ht="14.25">
      <c r="A1322" s="1"/>
    </row>
    <row r="1323" spans="1:1" ht="14.25">
      <c r="A1323" s="1"/>
    </row>
    <row r="1324" spans="1:1" ht="14.25">
      <c r="A1324" s="1"/>
    </row>
    <row r="1325" spans="1:1" ht="14.25">
      <c r="A1325" s="1"/>
    </row>
    <row r="1326" spans="1:1" ht="14.25">
      <c r="A1326" s="1"/>
    </row>
    <row r="1327" spans="1:1" ht="14.25">
      <c r="A1327" s="1"/>
    </row>
    <row r="1328" spans="1:1" ht="14.25">
      <c r="A1328" s="1"/>
    </row>
    <row r="1329" spans="1:1" ht="14.25">
      <c r="A1329" s="1"/>
    </row>
    <row r="1330" spans="1:1" ht="14.25">
      <c r="A1330" s="1"/>
    </row>
    <row r="1331" spans="1:1" ht="14.25">
      <c r="A1331" s="1"/>
    </row>
    <row r="1332" spans="1:1" ht="14.25">
      <c r="A1332" s="1"/>
    </row>
    <row r="1333" spans="1:1" ht="14.25">
      <c r="A1333" s="1"/>
    </row>
    <row r="1334" spans="1:1" ht="14.25">
      <c r="A1334" s="1"/>
    </row>
    <row r="1335" spans="1:1" ht="14.25">
      <c r="A1335" s="1"/>
    </row>
    <row r="1336" spans="1:1" ht="14.25">
      <c r="A1336" s="1"/>
    </row>
    <row r="1337" spans="1:1" ht="14.25">
      <c r="A1337" s="1"/>
    </row>
    <row r="1338" spans="1:1" ht="14.25">
      <c r="A1338" s="1"/>
    </row>
    <row r="1339" spans="1:1" ht="14.25">
      <c r="A1339" s="1"/>
    </row>
    <row r="1340" spans="1:1" ht="14.25">
      <c r="A1340" s="1"/>
    </row>
    <row r="1341" spans="1:1" ht="14.25">
      <c r="A1341" s="1"/>
    </row>
    <row r="1342" spans="1:1" ht="14.25">
      <c r="A1342" s="1"/>
    </row>
    <row r="1343" spans="1:1" ht="14.25">
      <c r="A1343" s="1"/>
    </row>
    <row r="1344" spans="1:1" ht="14.25">
      <c r="A1344" s="1"/>
    </row>
    <row r="1345" spans="1:1" ht="14.25">
      <c r="A1345" s="1"/>
    </row>
    <row r="1346" spans="1:1" ht="14.25">
      <c r="A1346" s="1"/>
    </row>
    <row r="1347" spans="1:1" ht="14.25">
      <c r="A1347" s="1"/>
    </row>
    <row r="1348" spans="1:1" ht="14.25">
      <c r="A1348" s="1"/>
    </row>
    <row r="1349" spans="1:1" ht="14.25">
      <c r="A1349" s="1"/>
    </row>
    <row r="1350" spans="1:1" ht="14.25">
      <c r="A1350" s="1"/>
    </row>
    <row r="1351" spans="1:1" ht="14.25">
      <c r="A1351" s="1"/>
    </row>
    <row r="1352" spans="1:1" ht="14.25">
      <c r="A1352" s="1"/>
    </row>
    <row r="1353" spans="1:1" ht="14.25">
      <c r="A1353" s="1"/>
    </row>
    <row r="1354" spans="1:1" ht="14.25">
      <c r="A1354" s="1"/>
    </row>
    <row r="1355" spans="1:1" ht="14.25">
      <c r="A1355" s="1"/>
    </row>
    <row r="1356" spans="1:1" ht="14.25">
      <c r="A1356" s="1"/>
    </row>
    <row r="1357" spans="1:1" ht="14.25">
      <c r="A1357" s="1"/>
    </row>
    <row r="1358" spans="1:1" ht="14.25">
      <c r="A1358" s="1"/>
    </row>
    <row r="1359" spans="1:1" ht="14.25">
      <c r="A1359" s="1"/>
    </row>
    <row r="1360" spans="1:1" ht="14.25">
      <c r="A1360" s="1"/>
    </row>
    <row r="1361" spans="1:1" ht="14.25">
      <c r="A1361" s="1"/>
    </row>
    <row r="1362" spans="1:1" ht="14.25">
      <c r="A1362" s="1"/>
    </row>
    <row r="1363" spans="1:1" ht="14.25">
      <c r="A1363" s="1"/>
    </row>
    <row r="1364" spans="1:1" ht="14.25">
      <c r="A1364" s="1"/>
    </row>
    <row r="1365" spans="1:1" ht="14.25">
      <c r="A1365" s="1"/>
    </row>
    <row r="1366" spans="1:1" ht="14.25">
      <c r="A1366" s="1"/>
    </row>
    <row r="1367" spans="1:1" ht="14.25">
      <c r="A1367" s="1"/>
    </row>
    <row r="1368" spans="1:1" ht="14.25">
      <c r="A1368" s="1"/>
    </row>
    <row r="1369" spans="1:1" ht="14.25">
      <c r="A1369" s="1"/>
    </row>
    <row r="1370" spans="1:1" ht="14.25">
      <c r="A1370" s="1"/>
    </row>
    <row r="1371" spans="1:1" ht="14.25">
      <c r="A1371" s="1"/>
    </row>
    <row r="1372" spans="1:1" ht="14.25">
      <c r="A1372" s="1"/>
    </row>
    <row r="1373" spans="1:1" ht="14.25">
      <c r="A1373" s="1"/>
    </row>
    <row r="1374" spans="1:1" ht="14.25">
      <c r="A1374" s="1"/>
    </row>
    <row r="1375" spans="1:1" ht="14.25">
      <c r="A1375" s="1"/>
    </row>
    <row r="1376" spans="1:1" ht="14.25">
      <c r="A1376" s="1"/>
    </row>
    <row r="1377" spans="1:1" ht="14.25">
      <c r="A1377" s="1"/>
    </row>
    <row r="1378" spans="1:1" ht="14.25">
      <c r="A1378" s="1"/>
    </row>
    <row r="1379" spans="1:1" ht="14.25">
      <c r="A1379" s="1"/>
    </row>
    <row r="1380" spans="1:1" ht="14.25">
      <c r="A1380" s="1"/>
    </row>
    <row r="1381" spans="1:1" ht="14.25">
      <c r="A1381" s="1"/>
    </row>
    <row r="1382" spans="1:1" ht="14.25">
      <c r="A1382" s="1"/>
    </row>
    <row r="1383" spans="1:1" ht="14.25">
      <c r="A1383" s="1"/>
    </row>
    <row r="1384" spans="1:1" ht="14.25">
      <c r="A1384" s="1"/>
    </row>
    <row r="1385" spans="1:1" ht="14.25">
      <c r="A1385" s="1"/>
    </row>
    <row r="1386" spans="1:1" ht="14.25">
      <c r="A1386" s="1"/>
    </row>
    <row r="1387" spans="1:1" ht="14.25">
      <c r="A1387" s="1"/>
    </row>
    <row r="1388" spans="1:1" ht="14.25">
      <c r="A1388" s="1"/>
    </row>
    <row r="1389" spans="1:1" ht="14.25">
      <c r="A1389" s="1"/>
    </row>
    <row r="1390" spans="1:1" ht="14.25">
      <c r="A1390" s="1"/>
    </row>
    <row r="1391" spans="1:1" ht="14.25">
      <c r="A1391" s="1"/>
    </row>
    <row r="1392" spans="1:1" ht="14.25">
      <c r="A1392" s="1"/>
    </row>
    <row r="1393" spans="1:1" ht="14.25">
      <c r="A1393" s="1"/>
    </row>
    <row r="1394" spans="1:1" ht="14.25">
      <c r="A1394" s="1"/>
    </row>
    <row r="1395" spans="1:1" ht="14.25">
      <c r="A1395" s="1"/>
    </row>
    <row r="1396" spans="1:1" ht="14.25">
      <c r="A1396" s="1"/>
    </row>
    <row r="1397" spans="1:1" ht="14.25">
      <c r="A1397" s="1"/>
    </row>
    <row r="1398" spans="1:1" ht="14.25">
      <c r="A1398" s="1"/>
    </row>
    <row r="1399" spans="1:1" ht="14.25">
      <c r="A1399" s="1"/>
    </row>
    <row r="1400" spans="1:1" ht="14.25">
      <c r="A1400" s="1"/>
    </row>
    <row r="1401" spans="1:1" ht="14.25">
      <c r="A1401" s="1"/>
    </row>
    <row r="1402" spans="1:1" ht="14.25">
      <c r="A1402" s="1"/>
    </row>
    <row r="1403" spans="1:1" ht="14.25">
      <c r="A1403" s="1"/>
    </row>
    <row r="1404" spans="1:1" ht="14.25">
      <c r="A1404" s="1"/>
    </row>
    <row r="1405" spans="1:1" ht="14.25">
      <c r="A1405" s="1"/>
    </row>
    <row r="1406" spans="1:1" ht="14.25">
      <c r="A1406" s="1"/>
    </row>
    <row r="1407" spans="1:1" ht="14.25">
      <c r="A1407" s="1"/>
    </row>
    <row r="1408" spans="1:1" ht="14.25">
      <c r="A1408" s="1"/>
    </row>
    <row r="1409" spans="1:1" ht="14.25">
      <c r="A1409" s="1"/>
    </row>
    <row r="1410" spans="1:1" ht="14.25">
      <c r="A1410" s="1"/>
    </row>
    <row r="1411" spans="1:1" ht="14.25">
      <c r="A1411" s="1"/>
    </row>
    <row r="1412" spans="1:1" ht="14.25">
      <c r="A1412" s="1"/>
    </row>
    <row r="1413" spans="1:1" ht="14.25">
      <c r="A1413" s="1"/>
    </row>
    <row r="1414" spans="1:1" ht="14.25">
      <c r="A1414" s="1"/>
    </row>
    <row r="1415" spans="1:1" ht="14.25">
      <c r="A1415" s="1"/>
    </row>
    <row r="1416" spans="1:1" ht="14.25">
      <c r="A1416" s="1"/>
    </row>
    <row r="1417" spans="1:1" ht="14.25">
      <c r="A1417" s="1"/>
    </row>
    <row r="1418" spans="1:1" ht="14.25">
      <c r="A1418" s="1"/>
    </row>
    <row r="1419" spans="1:1" ht="14.25">
      <c r="A1419" s="1"/>
    </row>
    <row r="1420" spans="1:1" ht="14.25">
      <c r="A1420" s="1"/>
    </row>
    <row r="1421" spans="1:1" ht="14.25">
      <c r="A1421" s="1"/>
    </row>
    <row r="1422" spans="1:1" ht="14.25">
      <c r="A1422" s="1"/>
    </row>
    <row r="1423" spans="1:1" ht="14.25">
      <c r="A1423" s="1"/>
    </row>
    <row r="1424" spans="1:1" ht="14.25">
      <c r="A1424" s="1"/>
    </row>
    <row r="1425" spans="1:1" ht="14.25">
      <c r="A1425" s="1"/>
    </row>
    <row r="1426" spans="1:1" ht="14.25">
      <c r="A1426" s="1"/>
    </row>
    <row r="1427" spans="1:1" ht="14.25">
      <c r="A1427" s="1"/>
    </row>
    <row r="1428" spans="1:1" ht="14.25">
      <c r="A1428" s="1"/>
    </row>
    <row r="1429" spans="1:1" ht="14.25">
      <c r="A1429" s="1"/>
    </row>
    <row r="1430" spans="1:1" ht="14.25">
      <c r="A1430" s="1"/>
    </row>
    <row r="1431" spans="1:1" ht="14.25">
      <c r="A1431" s="1"/>
    </row>
    <row r="1432" spans="1:1" ht="14.25">
      <c r="A1432" s="1"/>
    </row>
    <row r="1433" spans="1:1" ht="14.25">
      <c r="A1433" s="1"/>
    </row>
    <row r="1434" spans="1:1" ht="14.25">
      <c r="A1434" s="1"/>
    </row>
    <row r="1435" spans="1:1" ht="14.25">
      <c r="A1435" s="1"/>
    </row>
    <row r="1436" spans="1:1" ht="14.25">
      <c r="A1436" s="1"/>
    </row>
    <row r="1437" spans="1:1" ht="14.25">
      <c r="A1437" s="1"/>
    </row>
    <row r="1438" spans="1:1" ht="14.25">
      <c r="A1438" s="1"/>
    </row>
    <row r="1439" spans="1:1" ht="14.25">
      <c r="A1439" s="1"/>
    </row>
    <row r="1440" spans="1:1" ht="14.25">
      <c r="A1440" s="1"/>
    </row>
    <row r="1441" spans="1:1" ht="14.25">
      <c r="A1441" s="1"/>
    </row>
    <row r="1442" spans="1:1" ht="14.25">
      <c r="A1442" s="1"/>
    </row>
    <row r="1443" spans="1:1" ht="14.25">
      <c r="A1443" s="1"/>
    </row>
    <row r="1444" spans="1:1" ht="14.25">
      <c r="A1444" s="1"/>
    </row>
    <row r="1445" spans="1:1" ht="14.25">
      <c r="A1445" s="1"/>
    </row>
    <row r="1446" spans="1:1" ht="14.25">
      <c r="A1446" s="1"/>
    </row>
    <row r="1447" spans="1:1" ht="14.25">
      <c r="A1447" s="1"/>
    </row>
    <row r="1448" spans="1:1" ht="14.25">
      <c r="A1448" s="1"/>
    </row>
    <row r="1449" spans="1:1" ht="14.25">
      <c r="A1449" s="1"/>
    </row>
    <row r="1450" spans="1:1" ht="14.25">
      <c r="A1450" s="1"/>
    </row>
    <row r="1451" spans="1:1" ht="14.25">
      <c r="A1451" s="1"/>
    </row>
    <row r="1452" spans="1:1" ht="14.25">
      <c r="A1452" s="1"/>
    </row>
    <row r="1453" spans="1:1" ht="14.25">
      <c r="A1453" s="1"/>
    </row>
    <row r="1454" spans="1:1" ht="14.25">
      <c r="A1454" s="1"/>
    </row>
    <row r="1455" spans="1:1" ht="14.25">
      <c r="A1455" s="1"/>
    </row>
    <row r="1456" spans="1:1" ht="14.25">
      <c r="A1456" s="1"/>
    </row>
    <row r="1457" spans="1:1" ht="14.25">
      <c r="A1457" s="1"/>
    </row>
    <row r="1458" spans="1:1" ht="14.25">
      <c r="A1458" s="1"/>
    </row>
    <row r="1459" spans="1:1" ht="14.25">
      <c r="A1459" s="1"/>
    </row>
    <row r="1460" spans="1:1" ht="14.25">
      <c r="A1460" s="1"/>
    </row>
    <row r="1461" spans="1:1" ht="14.25">
      <c r="A1461" s="1"/>
    </row>
    <row r="1462" spans="1:1" ht="14.25">
      <c r="A1462" s="1"/>
    </row>
    <row r="1463" spans="1:1" ht="14.25">
      <c r="A1463" s="1"/>
    </row>
    <row r="1464" spans="1:1" ht="14.25">
      <c r="A1464" s="1"/>
    </row>
    <row r="1465" spans="1:1" ht="14.25">
      <c r="A1465" s="1"/>
    </row>
    <row r="1466" spans="1:1" ht="14.25">
      <c r="A1466" s="1"/>
    </row>
    <row r="1467" spans="1:1" ht="14.25">
      <c r="A1467" s="1"/>
    </row>
    <row r="1468" spans="1:1" ht="14.25">
      <c r="A1468" s="1"/>
    </row>
    <row r="1469" spans="1:1" ht="14.25">
      <c r="A1469" s="1"/>
    </row>
    <row r="1470" spans="1:1" ht="14.25">
      <c r="A1470" s="1"/>
    </row>
    <row r="1471" spans="1:1" ht="14.25">
      <c r="A1471" s="1"/>
    </row>
    <row r="1472" spans="1:1" ht="14.25">
      <c r="A1472" s="1"/>
    </row>
    <row r="1473" spans="1:1" ht="14.25">
      <c r="A1473" s="1"/>
    </row>
    <row r="1474" spans="1:1" ht="14.25">
      <c r="A1474" s="1"/>
    </row>
    <row r="1475" spans="1:1" ht="14.25">
      <c r="A1475" s="1"/>
    </row>
    <row r="1476" spans="1:1" ht="14.25">
      <c r="A1476" s="1"/>
    </row>
    <row r="1477" spans="1:1" ht="14.25">
      <c r="A1477" s="1"/>
    </row>
    <row r="1478" spans="1:1" ht="14.25">
      <c r="A1478" s="1"/>
    </row>
    <row r="1479" spans="1:1" ht="14.25">
      <c r="A1479" s="1"/>
    </row>
    <row r="1480" spans="1:1" ht="14.25">
      <c r="A1480" s="1"/>
    </row>
    <row r="1481" spans="1:1" ht="14.25">
      <c r="A1481" s="1"/>
    </row>
    <row r="1482" spans="1:1" ht="14.25">
      <c r="A1482" s="1"/>
    </row>
    <row r="1483" spans="1:1" ht="14.25">
      <c r="A1483" s="1"/>
    </row>
    <row r="1484" spans="1:1" ht="14.25">
      <c r="A1484" s="1"/>
    </row>
    <row r="1485" spans="1:1" ht="14.25">
      <c r="A1485" s="1"/>
    </row>
    <row r="1486" spans="1:1" ht="14.25">
      <c r="A1486" s="1"/>
    </row>
    <row r="1487" spans="1:1" ht="14.25">
      <c r="A1487" s="1"/>
    </row>
    <row r="1488" spans="1:1" ht="14.25">
      <c r="A1488" s="1"/>
    </row>
    <row r="1489" spans="1:1" ht="14.25">
      <c r="A1489" s="1"/>
    </row>
    <row r="1490" spans="1:1" ht="14.25">
      <c r="A1490" s="1"/>
    </row>
    <row r="1491" spans="1:1" ht="14.25">
      <c r="A1491" s="1"/>
    </row>
    <row r="1492" spans="1:1" ht="14.25">
      <c r="A1492" s="1"/>
    </row>
    <row r="1493" spans="1:1" ht="14.25">
      <c r="A1493" s="1"/>
    </row>
    <row r="1494" spans="1:1" ht="14.25">
      <c r="A1494" s="1"/>
    </row>
    <row r="1495" spans="1:1" ht="14.25">
      <c r="A1495" s="1"/>
    </row>
    <row r="1496" spans="1:1" ht="14.25">
      <c r="A1496" s="1"/>
    </row>
    <row r="1497" spans="1:1" ht="14.25">
      <c r="A1497" s="1"/>
    </row>
    <row r="1498" spans="1:1" ht="14.25">
      <c r="A1498" s="1"/>
    </row>
    <row r="1499" spans="1:1" ht="14.25">
      <c r="A1499" s="1"/>
    </row>
    <row r="1500" spans="1:1" ht="14.25">
      <c r="A1500" s="1"/>
    </row>
    <row r="1501" spans="1:1" ht="14.25">
      <c r="A1501" s="1"/>
    </row>
    <row r="1502" spans="1:1" ht="14.25">
      <c r="A1502" s="1"/>
    </row>
    <row r="1503" spans="1:1" ht="14.25">
      <c r="A1503" s="1"/>
    </row>
    <row r="1504" spans="1:1" ht="14.25">
      <c r="A1504" s="1"/>
    </row>
    <row r="1505" spans="1:1" ht="14.25">
      <c r="A1505" s="1"/>
    </row>
    <row r="1506" spans="1:1" ht="14.25">
      <c r="A1506" s="1"/>
    </row>
    <row r="1507" spans="1:1" ht="14.25">
      <c r="A1507" s="1"/>
    </row>
    <row r="1508" spans="1:1" ht="14.25">
      <c r="A1508" s="1"/>
    </row>
    <row r="1509" spans="1:1" ht="14.25">
      <c r="A1509" s="1"/>
    </row>
    <row r="1510" spans="1:1" ht="14.25">
      <c r="A1510" s="1"/>
    </row>
    <row r="1511" spans="1:1" ht="14.25">
      <c r="A1511" s="1"/>
    </row>
    <row r="1512" spans="1:1" ht="14.25">
      <c r="A1512" s="1"/>
    </row>
    <row r="1513" spans="1:1" ht="14.25">
      <c r="A1513" s="1"/>
    </row>
    <row r="1514" spans="1:1" ht="14.25">
      <c r="A1514" s="1"/>
    </row>
    <row r="1515" spans="1:1" ht="14.25">
      <c r="A1515" s="1"/>
    </row>
    <row r="1516" spans="1:1" ht="14.25">
      <c r="A1516" s="1"/>
    </row>
    <row r="1517" spans="1:1" ht="14.25">
      <c r="A1517" s="1"/>
    </row>
    <row r="1518" spans="1:1" ht="14.25">
      <c r="A1518" s="1"/>
    </row>
    <row r="1519" spans="1:1" ht="14.25">
      <c r="A1519" s="1"/>
    </row>
    <row r="1520" spans="1:1" ht="14.25">
      <c r="A1520" s="1"/>
    </row>
    <row r="1521" spans="1:1" ht="14.25">
      <c r="A1521" s="1"/>
    </row>
    <row r="1522" spans="1:1" ht="14.25">
      <c r="A1522" s="1"/>
    </row>
    <row r="1523" spans="1:1" ht="14.25">
      <c r="A1523" s="1"/>
    </row>
    <row r="1524" spans="1:1" ht="14.25">
      <c r="A1524" s="1"/>
    </row>
    <row r="1525" spans="1:1" ht="14.25">
      <c r="A1525" s="1"/>
    </row>
    <row r="1526" spans="1:1" ht="14.25">
      <c r="A1526" s="1"/>
    </row>
    <row r="1527" spans="1:1" ht="14.25">
      <c r="A1527" s="1"/>
    </row>
    <row r="1528" spans="1:1" ht="14.25">
      <c r="A1528" s="1"/>
    </row>
    <row r="1529" spans="1:1" ht="14.25">
      <c r="A1529" s="1"/>
    </row>
    <row r="1530" spans="1:1" ht="14.25">
      <c r="A1530" s="1"/>
    </row>
    <row r="1531" spans="1:1" ht="14.25">
      <c r="A1531" s="1"/>
    </row>
    <row r="1532" spans="1:1" ht="14.25">
      <c r="A1532" s="1"/>
    </row>
    <row r="1533" spans="1:1" ht="14.25">
      <c r="A1533" s="1"/>
    </row>
    <row r="1534" spans="1:1" ht="14.25">
      <c r="A1534" s="1"/>
    </row>
    <row r="1535" spans="1:1" ht="14.25">
      <c r="A1535" s="1"/>
    </row>
    <row r="1536" spans="1:1" ht="14.25">
      <c r="A1536" s="1"/>
    </row>
    <row r="1537" spans="1:1" ht="14.25">
      <c r="A1537" s="1"/>
    </row>
    <row r="1538" spans="1:1" ht="14.25">
      <c r="A1538" s="1"/>
    </row>
    <row r="1539" spans="1:1" ht="14.25">
      <c r="A1539" s="1"/>
    </row>
    <row r="1540" spans="1:1" ht="14.25">
      <c r="A1540" s="1"/>
    </row>
    <row r="1541" spans="1:1" ht="14.25">
      <c r="A1541" s="1"/>
    </row>
    <row r="1542" spans="1:1" ht="14.25">
      <c r="A1542" s="1"/>
    </row>
    <row r="1543" spans="1:1" ht="14.25">
      <c r="A1543" s="1"/>
    </row>
    <row r="1544" spans="1:1" ht="14.25">
      <c r="A1544" s="1"/>
    </row>
    <row r="1545" spans="1:1" ht="14.25">
      <c r="A1545" s="1"/>
    </row>
    <row r="1546" spans="1:1" ht="14.25">
      <c r="A1546" s="1"/>
    </row>
    <row r="1547" spans="1:1" ht="14.25">
      <c r="A1547" s="1"/>
    </row>
    <row r="1548" spans="1:1" ht="14.25">
      <c r="A1548" s="1"/>
    </row>
    <row r="1549" spans="1:1" ht="14.25">
      <c r="A1549" s="1"/>
    </row>
    <row r="1550" spans="1:1" ht="14.25">
      <c r="A1550" s="1"/>
    </row>
    <row r="1551" spans="1:1" ht="14.25">
      <c r="A1551" s="1"/>
    </row>
    <row r="1552" spans="1:1" ht="14.25">
      <c r="A1552" s="1"/>
    </row>
    <row r="1553" spans="1:1" ht="14.25">
      <c r="A1553" s="1"/>
    </row>
    <row r="1554" spans="1:1" ht="14.25">
      <c r="A1554" s="1"/>
    </row>
    <row r="1555" spans="1:1" ht="14.25">
      <c r="A1555" s="1"/>
    </row>
    <row r="1556" spans="1:1" ht="14.25">
      <c r="A1556" s="1"/>
    </row>
    <row r="1557" spans="1:1" ht="14.25">
      <c r="A1557" s="1"/>
    </row>
    <row r="1558" spans="1:1" ht="14.25">
      <c r="A1558" s="1"/>
    </row>
    <row r="1559" spans="1:1" ht="14.25">
      <c r="A1559" s="1"/>
    </row>
    <row r="1560" spans="1:1" ht="14.25">
      <c r="A1560" s="1"/>
    </row>
    <row r="1561" spans="1:1" ht="14.25">
      <c r="A1561" s="1"/>
    </row>
    <row r="1562" spans="1:1" ht="14.25">
      <c r="A1562" s="1"/>
    </row>
    <row r="1563" spans="1:1" ht="14.25">
      <c r="A1563" s="1"/>
    </row>
    <row r="1564" spans="1:1" ht="14.25">
      <c r="A1564" s="1"/>
    </row>
    <row r="1565" spans="1:1" ht="14.25">
      <c r="A1565" s="1"/>
    </row>
    <row r="1566" spans="1:1" ht="14.25">
      <c r="A1566" s="1"/>
    </row>
    <row r="1567" spans="1:1" ht="14.25">
      <c r="A1567" s="1"/>
    </row>
    <row r="1568" spans="1:1" ht="14.25">
      <c r="A1568" s="1"/>
    </row>
    <row r="1569" spans="1:1" ht="14.25">
      <c r="A1569" s="1"/>
    </row>
    <row r="1570" spans="1:1" ht="14.25">
      <c r="A1570" s="1"/>
    </row>
    <row r="1571" spans="1:1" ht="14.25">
      <c r="A1571" s="1"/>
    </row>
    <row r="1572" spans="1:1" ht="14.25">
      <c r="A1572" s="1"/>
    </row>
    <row r="1573" spans="1:1" ht="14.25">
      <c r="A1573" s="1"/>
    </row>
    <row r="1574" spans="1:1" ht="14.25">
      <c r="A1574" s="1"/>
    </row>
    <row r="1575" spans="1:1" ht="14.25">
      <c r="A1575" s="1"/>
    </row>
    <row r="1576" spans="1:1" ht="14.25">
      <c r="A1576" s="1"/>
    </row>
    <row r="1577" spans="1:1" ht="14.25">
      <c r="A1577" s="1"/>
    </row>
    <row r="1578" spans="1:1" ht="14.25">
      <c r="A1578" s="1"/>
    </row>
    <row r="1579" spans="1:1" ht="14.25">
      <c r="A1579" s="1"/>
    </row>
    <row r="1580" spans="1:1" ht="14.25">
      <c r="A1580" s="1"/>
    </row>
    <row r="1581" spans="1:1" ht="14.25">
      <c r="A1581" s="1"/>
    </row>
    <row r="1582" spans="1:1" ht="14.25">
      <c r="A1582" s="1"/>
    </row>
    <row r="1583" spans="1:1" ht="14.25">
      <c r="A1583" s="1"/>
    </row>
    <row r="1584" spans="1:1" ht="14.25">
      <c r="A1584" s="1"/>
    </row>
    <row r="1585" spans="1:1" ht="14.25">
      <c r="A1585" s="1"/>
    </row>
    <row r="1586" spans="1:1" ht="14.25">
      <c r="A1586" s="1"/>
    </row>
    <row r="1587" spans="1:1" ht="14.25">
      <c r="A1587" s="1"/>
    </row>
    <row r="1588" spans="1:1" ht="14.25">
      <c r="A1588" s="1"/>
    </row>
    <row r="1589" spans="1:1" ht="14.25">
      <c r="A1589" s="1"/>
    </row>
    <row r="1590" spans="1:1" ht="14.25">
      <c r="A1590" s="1"/>
    </row>
    <row r="1591" spans="1:1" ht="14.25">
      <c r="A1591" s="1"/>
    </row>
    <row r="1592" spans="1:1" ht="14.25">
      <c r="A1592" s="1"/>
    </row>
    <row r="1593" spans="1:1" ht="14.25">
      <c r="A1593" s="1"/>
    </row>
    <row r="1594" spans="1:1" ht="14.25">
      <c r="A1594" s="1"/>
    </row>
    <row r="1595" spans="1:1" ht="14.25">
      <c r="A1595" s="1"/>
    </row>
    <row r="1596" spans="1:1" ht="14.25">
      <c r="A1596" s="1"/>
    </row>
    <row r="1597" spans="1:1" ht="14.25">
      <c r="A1597" s="1"/>
    </row>
    <row r="1598" spans="1:1" ht="14.25">
      <c r="A1598" s="1"/>
    </row>
    <row r="1599" spans="1:1" ht="14.25">
      <c r="A1599" s="1"/>
    </row>
    <row r="1600" spans="1:1" ht="14.25">
      <c r="A1600" s="1"/>
    </row>
    <row r="1601" spans="1:1" ht="14.25">
      <c r="A1601" s="1"/>
    </row>
    <row r="1602" spans="1:1" ht="14.25">
      <c r="A1602" s="1"/>
    </row>
    <row r="1603" spans="1:1" ht="14.25">
      <c r="A1603" s="1"/>
    </row>
    <row r="1604" spans="1:1" ht="14.25">
      <c r="A1604" s="1"/>
    </row>
    <row r="1605" spans="1:1" ht="14.25">
      <c r="A1605" s="1"/>
    </row>
    <row r="1606" spans="1:1" ht="14.25">
      <c r="A1606" s="1"/>
    </row>
    <row r="1607" spans="1:1" ht="14.25">
      <c r="A1607" s="1"/>
    </row>
    <row r="1608" spans="1:1" ht="14.25">
      <c r="A1608" s="1"/>
    </row>
    <row r="1609" spans="1:1" ht="14.25">
      <c r="A1609" s="1"/>
    </row>
    <row r="1610" spans="1:1" ht="14.25">
      <c r="A1610" s="1"/>
    </row>
    <row r="1611" spans="1:1" ht="14.25">
      <c r="A1611" s="1"/>
    </row>
    <row r="1612" spans="1:1" ht="14.25">
      <c r="A1612" s="1"/>
    </row>
    <row r="1613" spans="1:1" ht="14.25">
      <c r="A1613" s="1"/>
    </row>
    <row r="1614" spans="1:1" ht="14.25">
      <c r="A1614" s="1"/>
    </row>
    <row r="1615" spans="1:1" ht="14.25">
      <c r="A1615" s="1"/>
    </row>
    <row r="1616" spans="1:1" ht="14.25">
      <c r="A1616" s="1"/>
    </row>
    <row r="1617" spans="1:1" ht="14.25">
      <c r="A1617" s="1"/>
    </row>
    <row r="1618" spans="1:1" ht="14.25">
      <c r="A1618" s="1"/>
    </row>
    <row r="1619" spans="1:1" ht="14.25">
      <c r="A1619" s="1"/>
    </row>
    <row r="1620" spans="1:1" ht="14.25">
      <c r="A1620" s="1"/>
    </row>
    <row r="1621" spans="1:1" ht="14.25">
      <c r="A1621" s="1"/>
    </row>
    <row r="1622" spans="1:1" ht="14.25">
      <c r="A1622" s="1"/>
    </row>
    <row r="1623" spans="1:1" ht="14.25">
      <c r="A1623" s="1"/>
    </row>
    <row r="1624" spans="1:1" ht="14.25">
      <c r="A1624" s="1"/>
    </row>
    <row r="1625" spans="1:1" ht="14.25">
      <c r="A1625" s="1"/>
    </row>
    <row r="1626" spans="1:1" ht="14.25">
      <c r="A1626" s="1"/>
    </row>
    <row r="1627" spans="1:1" ht="14.25">
      <c r="A1627" s="1"/>
    </row>
    <row r="1628" spans="1:1" ht="14.25">
      <c r="A1628" s="1"/>
    </row>
    <row r="1629" spans="1:1" ht="14.25">
      <c r="A1629" s="1"/>
    </row>
    <row r="1630" spans="1:1" ht="14.25">
      <c r="A1630" s="1"/>
    </row>
    <row r="1631" spans="1:1" ht="14.25">
      <c r="A1631" s="1"/>
    </row>
    <row r="1632" spans="1:1" ht="14.25">
      <c r="A1632" s="1"/>
    </row>
    <row r="1633" spans="1:1" ht="14.25">
      <c r="A1633" s="1"/>
    </row>
    <row r="1634" spans="1:1" ht="14.25">
      <c r="A1634" s="1"/>
    </row>
    <row r="1635" spans="1:1" ht="14.25">
      <c r="A1635" s="1"/>
    </row>
    <row r="1636" spans="1:1" ht="14.25">
      <c r="A1636" s="1"/>
    </row>
    <row r="1637" spans="1:1" ht="14.25">
      <c r="A1637" s="1"/>
    </row>
    <row r="1638" spans="1:1" ht="14.25">
      <c r="A1638" s="1"/>
    </row>
    <row r="1639" spans="1:1" ht="14.25">
      <c r="A1639" s="1"/>
    </row>
    <row r="1640" spans="1:1" ht="14.25">
      <c r="A1640" s="1"/>
    </row>
    <row r="1641" spans="1:1" ht="14.25">
      <c r="A1641" s="1"/>
    </row>
    <row r="1642" spans="1:1" ht="14.25">
      <c r="A1642" s="1"/>
    </row>
    <row r="1643" spans="1:1" ht="14.25">
      <c r="A1643" s="1"/>
    </row>
    <row r="1644" spans="1:1" ht="14.25">
      <c r="A1644" s="1"/>
    </row>
    <row r="1645" spans="1:1" ht="14.25">
      <c r="A1645" s="1"/>
    </row>
    <row r="1646" spans="1:1" ht="14.25">
      <c r="A1646" s="1"/>
    </row>
    <row r="1647" spans="1:1" ht="14.25">
      <c r="A1647" s="1"/>
    </row>
    <row r="1648" spans="1:1" ht="14.25">
      <c r="A1648" s="1"/>
    </row>
    <row r="1649" spans="1:1" ht="14.25">
      <c r="A1649" s="1"/>
    </row>
    <row r="1650" spans="1:1" ht="14.25">
      <c r="A1650" s="1"/>
    </row>
    <row r="1651" spans="1:1" ht="14.25">
      <c r="A1651" s="1"/>
    </row>
    <row r="1652" spans="1:1" ht="14.25">
      <c r="A1652" s="1"/>
    </row>
    <row r="1653" spans="1:1" ht="14.25">
      <c r="A1653" s="1"/>
    </row>
    <row r="1654" spans="1:1" ht="14.25">
      <c r="A1654" s="1"/>
    </row>
    <row r="1655" spans="1:1" ht="14.25">
      <c r="A1655" s="1"/>
    </row>
    <row r="1656" spans="1:1" ht="14.25">
      <c r="A1656" s="1"/>
    </row>
    <row r="1657" spans="1:1" ht="14.25">
      <c r="A1657" s="1"/>
    </row>
    <row r="1658" spans="1:1" ht="14.25">
      <c r="A1658" s="1"/>
    </row>
    <row r="1659" spans="1:1" ht="14.25">
      <c r="A1659" s="1"/>
    </row>
    <row r="1660" spans="1:1" ht="14.25">
      <c r="A1660" s="1"/>
    </row>
    <row r="1661" spans="1:1" ht="14.25">
      <c r="A1661" s="1"/>
    </row>
    <row r="1662" spans="1:1" ht="14.25">
      <c r="A1662" s="1"/>
    </row>
    <row r="1663" spans="1:1" ht="14.25">
      <c r="A1663" s="1"/>
    </row>
    <row r="1664" spans="1:1" ht="14.25">
      <c r="A1664" s="1"/>
    </row>
    <row r="1665" spans="1:1" ht="14.25">
      <c r="A1665" s="1"/>
    </row>
    <row r="1666" spans="1:1" ht="14.25">
      <c r="A1666" s="1"/>
    </row>
    <row r="1667" spans="1:1" ht="14.25">
      <c r="A1667" s="1"/>
    </row>
    <row r="1668" spans="1:1" ht="14.25">
      <c r="A1668" s="1"/>
    </row>
    <row r="1669" spans="1:1" ht="14.25">
      <c r="A1669" s="1"/>
    </row>
    <row r="1670" spans="1:1" ht="14.25">
      <c r="A1670" s="1"/>
    </row>
    <row r="1671" spans="1:1" ht="14.25">
      <c r="A1671" s="1"/>
    </row>
    <row r="1672" spans="1:1" ht="14.25">
      <c r="A1672" s="1"/>
    </row>
    <row r="1673" spans="1:1" ht="14.25">
      <c r="A1673" s="1"/>
    </row>
    <row r="1674" spans="1:1" ht="14.25">
      <c r="A1674" s="1"/>
    </row>
    <row r="1675" spans="1:1" ht="14.25">
      <c r="A1675" s="1"/>
    </row>
    <row r="1676" spans="1:1" ht="14.25">
      <c r="A1676" s="1"/>
    </row>
    <row r="1677" spans="1:1" ht="14.25">
      <c r="A1677" s="1"/>
    </row>
    <row r="1678" spans="1:1" ht="14.25">
      <c r="A1678" s="1"/>
    </row>
    <row r="1679" spans="1:1" ht="14.25">
      <c r="A1679" s="1"/>
    </row>
    <row r="1680" spans="1:1" ht="14.25">
      <c r="A1680" s="1"/>
    </row>
    <row r="1681" spans="1:1" ht="14.25">
      <c r="A1681" s="1"/>
    </row>
    <row r="1682" spans="1:1" ht="14.25">
      <c r="A1682" s="1"/>
    </row>
    <row r="1683" spans="1:1" ht="14.25">
      <c r="A1683" s="1"/>
    </row>
    <row r="1684" spans="1:1" ht="14.25">
      <c r="A1684" s="1"/>
    </row>
    <row r="1685" spans="1:1" ht="14.25">
      <c r="A1685" s="1"/>
    </row>
    <row r="1686" spans="1:1" ht="14.25">
      <c r="A1686" s="1"/>
    </row>
    <row r="1687" spans="1:1" ht="14.25">
      <c r="A1687" s="1"/>
    </row>
    <row r="1688" spans="1:1" ht="14.25">
      <c r="A1688" s="1"/>
    </row>
    <row r="1689" spans="1:1" ht="14.25">
      <c r="A1689" s="1"/>
    </row>
    <row r="1690" spans="1:1" ht="14.25">
      <c r="A1690" s="1"/>
    </row>
    <row r="1691" spans="1:1" ht="14.25">
      <c r="A1691" s="1"/>
    </row>
    <row r="1692" spans="1:1" ht="14.25">
      <c r="A1692" s="1"/>
    </row>
    <row r="1693" spans="1:1" ht="14.25">
      <c r="A1693" s="1"/>
    </row>
    <row r="1694" spans="1:1" ht="14.25">
      <c r="A1694" s="1"/>
    </row>
    <row r="1695" spans="1:1" ht="14.25">
      <c r="A1695" s="1"/>
    </row>
    <row r="1696" spans="1:1" ht="14.25">
      <c r="A1696" s="1"/>
    </row>
    <row r="1697" spans="1:1" ht="14.25">
      <c r="A1697" s="1"/>
    </row>
    <row r="1698" spans="1:1" ht="14.25">
      <c r="A1698" s="1"/>
    </row>
    <row r="1699" spans="1:1" ht="14.25">
      <c r="A1699" s="1"/>
    </row>
    <row r="1700" spans="1:1" ht="14.25">
      <c r="A1700" s="1"/>
    </row>
    <row r="1701" spans="1:1" ht="14.25">
      <c r="A1701" s="1"/>
    </row>
    <row r="1702" spans="1:1" ht="14.25">
      <c r="A1702" s="1"/>
    </row>
    <row r="1703" spans="1:1" ht="14.25">
      <c r="A1703" s="1"/>
    </row>
    <row r="1704" spans="1:1" ht="14.25">
      <c r="A1704" s="1"/>
    </row>
    <row r="1705" spans="1:1" ht="14.25">
      <c r="A1705" s="1"/>
    </row>
    <row r="1706" spans="1:1" ht="14.25">
      <c r="A1706" s="1"/>
    </row>
    <row r="1707" spans="1:1" ht="14.25">
      <c r="A1707" s="1"/>
    </row>
    <row r="1708" spans="1:1" ht="14.25">
      <c r="A1708" s="1"/>
    </row>
    <row r="1709" spans="1:1" ht="14.25">
      <c r="A1709" s="1"/>
    </row>
    <row r="1710" spans="1:1" ht="14.25">
      <c r="A1710" s="1"/>
    </row>
    <row r="1711" spans="1:1" ht="14.25">
      <c r="A1711" s="1"/>
    </row>
    <row r="1712" spans="1:1" ht="14.25">
      <c r="A1712" s="1"/>
    </row>
    <row r="1713" spans="1:1" ht="14.25">
      <c r="A1713" s="1"/>
    </row>
    <row r="1714" spans="1:1" ht="14.25">
      <c r="A1714" s="1"/>
    </row>
    <row r="1715" spans="1:1" ht="14.25">
      <c r="A1715" s="1"/>
    </row>
    <row r="1716" spans="1:1" ht="14.25">
      <c r="A1716" s="1"/>
    </row>
    <row r="1717" spans="1:1" ht="14.25">
      <c r="A1717" s="1"/>
    </row>
    <row r="1718" spans="1:1" ht="14.25">
      <c r="A1718" s="1"/>
    </row>
    <row r="1719" spans="1:1" ht="14.25">
      <c r="A1719" s="1"/>
    </row>
    <row r="1720" spans="1:1" ht="14.25">
      <c r="A1720" s="1"/>
    </row>
    <row r="1721" spans="1:1" ht="14.25">
      <c r="A1721" s="1"/>
    </row>
    <row r="1722" spans="1:1" ht="14.25">
      <c r="A1722" s="1"/>
    </row>
    <row r="1723" spans="1:1" ht="14.25">
      <c r="A1723" s="1"/>
    </row>
    <row r="1724" spans="1:1" ht="14.25">
      <c r="A1724" s="1"/>
    </row>
    <row r="1725" spans="1:1" ht="14.25">
      <c r="A1725" s="1"/>
    </row>
    <row r="1726" spans="1:1" ht="14.25">
      <c r="A1726" s="1"/>
    </row>
    <row r="1727" spans="1:1" ht="14.25">
      <c r="A1727" s="1"/>
    </row>
    <row r="1728" spans="1:1" ht="14.25">
      <c r="A1728" s="1"/>
    </row>
    <row r="1729" spans="1:1" ht="14.25">
      <c r="A1729" s="1"/>
    </row>
    <row r="1730" spans="1:1" ht="14.25">
      <c r="A1730" s="1"/>
    </row>
    <row r="1731" spans="1:1" ht="14.25">
      <c r="A1731" s="1"/>
    </row>
    <row r="1732" spans="1:1" ht="14.25">
      <c r="A1732" s="1"/>
    </row>
    <row r="1733" spans="1:1" ht="14.25">
      <c r="A1733" s="1"/>
    </row>
    <row r="1734" spans="1:1" ht="14.25">
      <c r="A1734" s="1"/>
    </row>
    <row r="1735" spans="1:1" ht="14.25">
      <c r="A1735" s="1"/>
    </row>
    <row r="1736" spans="1:1" ht="14.25">
      <c r="A1736" s="1"/>
    </row>
    <row r="1737" spans="1:1" ht="14.25">
      <c r="A1737" s="1"/>
    </row>
    <row r="1738" spans="1:1" ht="14.25">
      <c r="A1738" s="1"/>
    </row>
    <row r="1739" spans="1:1" ht="14.25">
      <c r="A1739" s="1"/>
    </row>
    <row r="1740" spans="1:1" ht="14.25">
      <c r="A1740" s="1"/>
    </row>
    <row r="1741" spans="1:1" ht="14.25">
      <c r="A1741" s="1"/>
    </row>
    <row r="1742" spans="1:1" ht="14.25">
      <c r="A1742" s="1"/>
    </row>
    <row r="1743" spans="1:1" ht="14.25">
      <c r="A1743" s="1"/>
    </row>
    <row r="1744" spans="1:1" ht="14.25">
      <c r="A1744" s="1"/>
    </row>
    <row r="1745" spans="1:1" ht="14.25">
      <c r="A1745" s="1"/>
    </row>
    <row r="1746" spans="1:1" ht="14.25">
      <c r="A1746" s="1"/>
    </row>
    <row r="1747" spans="1:1" ht="14.25">
      <c r="A1747" s="1"/>
    </row>
    <row r="1748" spans="1:1" ht="14.25">
      <c r="A1748" s="1"/>
    </row>
    <row r="1749" spans="1:1" ht="14.25">
      <c r="A1749" s="1"/>
    </row>
    <row r="1750" spans="1:1" ht="14.25">
      <c r="A1750" s="1"/>
    </row>
    <row r="1751" spans="1:1" ht="14.25">
      <c r="A1751" s="1"/>
    </row>
    <row r="1752" spans="1:1" ht="14.25">
      <c r="A1752" s="1"/>
    </row>
    <row r="1753" spans="1:1" ht="14.25">
      <c r="A1753" s="1"/>
    </row>
    <row r="1754" spans="1:1" ht="14.25">
      <c r="A1754" s="1"/>
    </row>
    <row r="1755" spans="1:1" ht="14.25">
      <c r="A1755" s="1"/>
    </row>
    <row r="1756" spans="1:1" ht="14.25">
      <c r="A1756" s="1"/>
    </row>
    <row r="1757" spans="1:1" ht="14.25">
      <c r="A1757" s="1"/>
    </row>
    <row r="1758" spans="1:1" ht="14.25">
      <c r="A1758" s="1"/>
    </row>
    <row r="1759" spans="1:1" ht="14.25">
      <c r="A1759" s="1"/>
    </row>
    <row r="1760" spans="1:1" ht="14.25">
      <c r="A1760" s="1"/>
    </row>
    <row r="1761" spans="1:1" ht="14.25">
      <c r="A1761" s="1"/>
    </row>
    <row r="1762" spans="1:1" ht="14.25">
      <c r="A1762" s="1"/>
    </row>
    <row r="1763" spans="1:1" ht="14.25">
      <c r="A1763" s="1"/>
    </row>
    <row r="1764" spans="1:1" ht="14.25">
      <c r="A1764" s="1"/>
    </row>
    <row r="1765" spans="1:1" ht="14.25">
      <c r="A1765" s="1"/>
    </row>
    <row r="1766" spans="1:1" ht="14.25">
      <c r="A1766" s="1"/>
    </row>
    <row r="1767" spans="1:1" ht="14.25">
      <c r="A1767" s="1"/>
    </row>
    <row r="1768" spans="1:1" ht="14.25">
      <c r="A1768" s="1"/>
    </row>
    <row r="1769" spans="1:1" ht="14.25">
      <c r="A1769" s="1"/>
    </row>
    <row r="1770" spans="1:1" ht="14.25">
      <c r="A1770" s="1"/>
    </row>
    <row r="1771" spans="1:1" ht="14.25">
      <c r="A1771" s="1"/>
    </row>
    <row r="1772" spans="1:1" ht="14.25">
      <c r="A1772" s="1"/>
    </row>
    <row r="1773" spans="1:1" ht="14.25">
      <c r="A1773" s="1"/>
    </row>
    <row r="1774" spans="1:1" ht="14.25">
      <c r="A1774" s="1"/>
    </row>
    <row r="1775" spans="1:1" ht="14.25">
      <c r="A1775" s="1"/>
    </row>
    <row r="1776" spans="1:1" ht="14.25">
      <c r="A1776" s="1"/>
    </row>
    <row r="1777" spans="1:1" ht="14.25">
      <c r="A1777" s="1"/>
    </row>
    <row r="1778" spans="1:1" ht="14.25">
      <c r="A1778" s="1"/>
    </row>
    <row r="1779" spans="1:1" ht="14.25">
      <c r="A1779" s="1"/>
    </row>
    <row r="1780" spans="1:1" ht="14.25">
      <c r="A1780" s="1"/>
    </row>
    <row r="1781" spans="1:1" ht="14.25">
      <c r="A1781" s="1"/>
    </row>
    <row r="1782" spans="1:1" ht="14.25">
      <c r="A1782" s="1"/>
    </row>
    <row r="1783" spans="1:1" ht="14.25">
      <c r="A1783" s="1"/>
    </row>
    <row r="1784" spans="1:1" ht="14.25">
      <c r="A1784" s="1"/>
    </row>
    <row r="1785" spans="1:1" ht="14.25">
      <c r="A1785" s="1"/>
    </row>
    <row r="1786" spans="1:1" ht="14.25">
      <c r="A1786" s="1"/>
    </row>
    <row r="1787" spans="1:1" ht="14.25">
      <c r="A1787" s="1"/>
    </row>
    <row r="1788" spans="1:1" ht="14.25">
      <c r="A1788" s="1"/>
    </row>
    <row r="1789" spans="1:1" ht="14.25">
      <c r="A1789" s="1"/>
    </row>
    <row r="1790" spans="1:1" ht="14.25">
      <c r="A1790" s="1"/>
    </row>
    <row r="1791" spans="1:1" ht="14.25">
      <c r="A1791" s="1"/>
    </row>
    <row r="1792" spans="1:1" ht="14.25">
      <c r="A1792" s="1"/>
    </row>
    <row r="1793" spans="1:1" ht="14.25">
      <c r="A1793" s="1"/>
    </row>
    <row r="1794" spans="1:1" ht="14.25">
      <c r="A1794" s="1"/>
    </row>
    <row r="1795" spans="1:1" ht="14.25">
      <c r="A1795" s="1"/>
    </row>
    <row r="1796" spans="1:1" ht="14.25">
      <c r="A1796" s="1"/>
    </row>
    <row r="1797" spans="1:1" ht="14.25">
      <c r="A1797" s="1"/>
    </row>
    <row r="1798" spans="1:1" ht="14.25">
      <c r="A1798" s="1"/>
    </row>
    <row r="1799" spans="1:1" ht="14.25">
      <c r="A1799" s="1"/>
    </row>
    <row r="1800" spans="1:1" ht="14.25">
      <c r="A1800" s="1"/>
    </row>
    <row r="1801" spans="1:1" ht="14.25">
      <c r="A1801" s="1"/>
    </row>
    <row r="1802" spans="1:1" ht="14.25">
      <c r="A1802" s="1"/>
    </row>
    <row r="1803" spans="1:1" ht="14.25">
      <c r="A1803" s="1"/>
    </row>
    <row r="1804" spans="1:1" ht="14.25">
      <c r="A1804" s="1"/>
    </row>
    <row r="1805" spans="1:1" ht="14.25">
      <c r="A1805" s="1"/>
    </row>
    <row r="1806" spans="1:1" ht="14.25">
      <c r="A1806" s="1"/>
    </row>
    <row r="1807" spans="1:1" ht="14.25">
      <c r="A1807" s="1"/>
    </row>
    <row r="1808" spans="1:1" ht="14.25">
      <c r="A1808" s="1"/>
    </row>
    <row r="1809" spans="1:1" ht="14.25">
      <c r="A1809" s="1"/>
    </row>
    <row r="1810" spans="1:1" ht="14.25">
      <c r="A1810" s="1"/>
    </row>
    <row r="1811" spans="1:1" ht="14.25">
      <c r="A1811" s="1"/>
    </row>
    <row r="1812" spans="1:1" ht="14.25">
      <c r="A1812" s="1"/>
    </row>
    <row r="1813" spans="1:1" ht="14.25">
      <c r="A1813" s="1"/>
    </row>
    <row r="1814" spans="1:1" ht="14.25">
      <c r="A1814" s="1"/>
    </row>
    <row r="1815" spans="1:1" ht="14.25">
      <c r="A1815" s="1"/>
    </row>
    <row r="1816" spans="1:1" ht="14.25">
      <c r="A1816" s="1"/>
    </row>
    <row r="1817" spans="1:1" ht="14.25">
      <c r="A1817" s="1"/>
    </row>
    <row r="1818" spans="1:1" ht="14.25">
      <c r="A1818" s="1"/>
    </row>
    <row r="1819" spans="1:1" ht="14.25">
      <c r="A1819" s="1"/>
    </row>
    <row r="1820" spans="1:1" ht="14.25">
      <c r="A1820" s="1"/>
    </row>
    <row r="1821" spans="1:1" ht="14.25">
      <c r="A1821" s="1"/>
    </row>
    <row r="1822" spans="1:1" ht="14.25">
      <c r="A1822" s="1"/>
    </row>
    <row r="1823" spans="1:1" ht="14.25">
      <c r="A1823" s="1"/>
    </row>
    <row r="1824" spans="1:1" ht="14.25">
      <c r="A1824" s="1"/>
    </row>
    <row r="1825" spans="1:1" ht="14.25">
      <c r="A1825" s="1"/>
    </row>
    <row r="1826" spans="1:1" ht="14.25">
      <c r="A1826" s="1"/>
    </row>
    <row r="1827" spans="1:1" ht="14.25">
      <c r="A1827" s="1"/>
    </row>
    <row r="1828" spans="1:1" ht="14.25">
      <c r="A1828" s="1"/>
    </row>
    <row r="1829" spans="1:1" ht="14.25">
      <c r="A1829" s="1"/>
    </row>
    <row r="1830" spans="1:1" ht="14.25">
      <c r="A1830" s="1"/>
    </row>
    <row r="1831" spans="1:1" ht="14.25">
      <c r="A1831" s="1"/>
    </row>
    <row r="1832" spans="1:1" ht="14.25">
      <c r="A1832" s="1"/>
    </row>
    <row r="1833" spans="1:1" ht="14.25">
      <c r="A1833" s="1"/>
    </row>
    <row r="1834" spans="1:1" ht="14.25">
      <c r="A1834" s="1"/>
    </row>
    <row r="1835" spans="1:1" ht="14.25">
      <c r="A1835" s="1"/>
    </row>
    <row r="1836" spans="1:1" ht="14.25">
      <c r="A1836" s="1"/>
    </row>
    <row r="1837" spans="1:1" ht="14.25">
      <c r="A1837" s="1"/>
    </row>
    <row r="1838" spans="1:1" ht="14.25">
      <c r="A1838" s="1"/>
    </row>
    <row r="1839" spans="1:1" ht="14.25">
      <c r="A1839" s="1"/>
    </row>
    <row r="1840" spans="1:1" ht="14.25">
      <c r="A1840" s="1"/>
    </row>
    <row r="1841" spans="1:1" ht="14.25">
      <c r="A1841" s="1"/>
    </row>
    <row r="1842" spans="1:1" ht="14.25">
      <c r="A1842" s="1"/>
    </row>
    <row r="1843" spans="1:1" ht="14.25">
      <c r="A1843" s="1"/>
    </row>
    <row r="1844" spans="1:1" ht="14.25">
      <c r="A1844" s="1"/>
    </row>
    <row r="1845" spans="1:1" ht="14.25">
      <c r="A1845" s="1"/>
    </row>
    <row r="1846" spans="1:1" ht="14.25">
      <c r="A1846" s="1"/>
    </row>
    <row r="1847" spans="1:1" ht="14.25">
      <c r="A1847" s="1"/>
    </row>
    <row r="1848" spans="1:1" ht="14.25">
      <c r="A1848" s="1"/>
    </row>
    <row r="1849" spans="1:1" ht="14.25">
      <c r="A1849" s="1"/>
    </row>
    <row r="1850" spans="1:1" ht="14.25">
      <c r="A1850" s="1"/>
    </row>
    <row r="1851" spans="1:1" ht="14.25">
      <c r="A1851" s="1"/>
    </row>
    <row r="1852" spans="1:1" ht="14.25">
      <c r="A1852" s="1"/>
    </row>
    <row r="1853" spans="1:1" ht="14.25">
      <c r="A1853" s="1"/>
    </row>
    <row r="1854" spans="1:1" ht="14.25">
      <c r="A1854" s="1"/>
    </row>
    <row r="1855" spans="1:1" ht="14.25">
      <c r="A1855" s="1"/>
    </row>
    <row r="1856" spans="1:1" ht="14.25">
      <c r="A1856" s="1"/>
    </row>
    <row r="1857" spans="1:1" ht="14.25">
      <c r="A1857" s="1"/>
    </row>
    <row r="1858" spans="1:1" ht="14.25">
      <c r="A1858" s="1"/>
    </row>
    <row r="1859" spans="1:1" ht="14.25">
      <c r="A1859" s="1"/>
    </row>
    <row r="1860" spans="1:1" ht="14.25">
      <c r="A1860" s="1"/>
    </row>
    <row r="1861" spans="1:1" ht="14.25">
      <c r="A1861" s="1"/>
    </row>
    <row r="1862" spans="1:1" ht="14.25">
      <c r="A1862" s="1"/>
    </row>
    <row r="1863" spans="1:1" ht="14.25">
      <c r="A1863" s="1"/>
    </row>
    <row r="1864" spans="1:1" ht="14.25">
      <c r="A1864" s="1"/>
    </row>
    <row r="1865" spans="1:1" ht="14.25">
      <c r="A1865" s="1"/>
    </row>
    <row r="1866" spans="1:1" ht="14.25">
      <c r="A1866" s="1"/>
    </row>
    <row r="1867" spans="1:1" ht="14.25">
      <c r="A1867" s="1"/>
    </row>
    <row r="1868" spans="1:1" ht="14.25">
      <c r="A1868" s="1"/>
    </row>
    <row r="1869" spans="1:1" ht="14.25">
      <c r="A1869" s="1"/>
    </row>
    <row r="1870" spans="1:1" ht="14.25">
      <c r="A1870" s="1"/>
    </row>
    <row r="1871" spans="1:1" ht="14.25">
      <c r="A1871" s="1"/>
    </row>
    <row r="1872" spans="1:1" ht="14.25">
      <c r="A1872" s="1"/>
    </row>
    <row r="1873" spans="1:1" ht="14.25">
      <c r="A1873" s="1"/>
    </row>
    <row r="1874" spans="1:1" ht="14.25">
      <c r="A1874" s="1"/>
    </row>
    <row r="1875" spans="1:1" ht="14.25">
      <c r="A1875" s="1"/>
    </row>
    <row r="1876" spans="1:1" ht="14.25">
      <c r="A1876" s="1"/>
    </row>
    <row r="1877" spans="1:1" ht="14.25">
      <c r="A1877" s="1"/>
    </row>
    <row r="1878" spans="1:1" ht="14.25">
      <c r="A1878" s="1"/>
    </row>
    <row r="1879" spans="1:1" ht="14.25">
      <c r="A1879" s="1"/>
    </row>
    <row r="1880" spans="1:1" ht="14.25">
      <c r="A1880" s="1"/>
    </row>
    <row r="1881" spans="1:1" ht="14.25">
      <c r="A1881" s="1"/>
    </row>
    <row r="1882" spans="1:1" ht="14.25">
      <c r="A1882" s="1"/>
    </row>
    <row r="1883" spans="1:1" ht="14.25">
      <c r="A1883" s="1"/>
    </row>
    <row r="1884" spans="1:1" ht="14.25">
      <c r="A1884" s="1"/>
    </row>
    <row r="1885" spans="1:1" ht="14.25">
      <c r="A1885" s="1"/>
    </row>
    <row r="1886" spans="1:1" ht="14.25">
      <c r="A1886" s="1"/>
    </row>
    <row r="1887" spans="1:1" ht="14.25">
      <c r="A1887" s="1"/>
    </row>
    <row r="1888" spans="1:1" ht="14.25">
      <c r="A1888" s="1"/>
    </row>
    <row r="1889" spans="1:1" ht="14.25">
      <c r="A1889" s="1"/>
    </row>
    <row r="1890" spans="1:1" ht="14.25">
      <c r="A1890" s="1"/>
    </row>
    <row r="1891" spans="1:1" ht="14.25">
      <c r="A1891" s="1"/>
    </row>
    <row r="1892" spans="1:1" ht="14.25">
      <c r="A1892" s="1"/>
    </row>
    <row r="1893" spans="1:1" ht="14.25">
      <c r="A1893" s="1"/>
    </row>
    <row r="1894" spans="1:1" ht="14.25">
      <c r="A1894" s="1"/>
    </row>
    <row r="1895" spans="1:1" ht="14.25">
      <c r="A1895" s="1"/>
    </row>
    <row r="1896" spans="1:1" ht="14.25">
      <c r="A1896" s="1"/>
    </row>
    <row r="1897" spans="1:1" ht="14.25">
      <c r="A1897" s="1"/>
    </row>
    <row r="1898" spans="1:1" ht="14.25">
      <c r="A1898" s="1"/>
    </row>
    <row r="1899" spans="1:1" ht="14.25">
      <c r="A1899" s="1"/>
    </row>
    <row r="1900" spans="1:1" ht="14.25">
      <c r="A1900" s="1"/>
    </row>
    <row r="1901" spans="1:1" ht="14.25">
      <c r="A1901" s="1"/>
    </row>
    <row r="1902" spans="1:1" ht="14.25">
      <c r="A1902" s="1"/>
    </row>
    <row r="1903" spans="1:1" ht="14.25">
      <c r="A1903" s="1"/>
    </row>
    <row r="1904" spans="1:1" ht="14.25">
      <c r="A1904" s="1"/>
    </row>
    <row r="1905" spans="1:1" ht="14.25">
      <c r="A1905" s="1"/>
    </row>
    <row r="1906" spans="1:1" ht="14.25">
      <c r="A1906" s="1"/>
    </row>
    <row r="1907" spans="1:1" ht="14.25">
      <c r="A1907" s="1"/>
    </row>
    <row r="1908" spans="1:1" ht="14.25">
      <c r="A1908" s="1"/>
    </row>
    <row r="1909" spans="1:1" ht="14.25">
      <c r="A1909" s="1"/>
    </row>
    <row r="1910" spans="1:1" ht="14.25">
      <c r="A1910" s="1"/>
    </row>
    <row r="1911" spans="1:1" ht="14.25">
      <c r="A1911" s="1"/>
    </row>
    <row r="1912" spans="1:1" ht="14.25">
      <c r="A1912" s="1"/>
    </row>
    <row r="1913" spans="1:1" ht="14.25">
      <c r="A1913" s="1"/>
    </row>
    <row r="1914" spans="1:1" ht="14.25">
      <c r="A1914" s="1"/>
    </row>
    <row r="1915" spans="1:1" ht="14.25">
      <c r="A1915" s="1"/>
    </row>
    <row r="1916" spans="1:1" ht="14.25">
      <c r="A1916" s="1"/>
    </row>
    <row r="1917" spans="1:1" ht="14.25">
      <c r="A1917" s="1"/>
    </row>
    <row r="1918" spans="1:1" ht="14.25">
      <c r="A1918" s="1"/>
    </row>
    <row r="1919" spans="1:1" ht="14.25">
      <c r="A1919" s="1"/>
    </row>
    <row r="1920" spans="1:1" ht="14.25">
      <c r="A1920" s="1"/>
    </row>
    <row r="1921" spans="1:1" ht="14.25">
      <c r="A1921" s="1"/>
    </row>
    <row r="1922" spans="1:1" ht="14.25">
      <c r="A1922" s="1"/>
    </row>
    <row r="1923" spans="1:1" ht="14.25">
      <c r="A1923" s="1"/>
    </row>
    <row r="1924" spans="1:1" ht="14.25">
      <c r="A1924" s="1"/>
    </row>
    <row r="1925" spans="1:1" ht="14.25">
      <c r="A1925" s="1"/>
    </row>
    <row r="1926" spans="1:1" ht="14.25">
      <c r="A1926" s="1"/>
    </row>
    <row r="1927" spans="1:1" ht="14.25">
      <c r="A1927" s="1"/>
    </row>
    <row r="1928" spans="1:1" ht="14.25">
      <c r="A1928" s="1"/>
    </row>
    <row r="1929" spans="1:1" ht="14.25">
      <c r="A1929" s="1"/>
    </row>
    <row r="1930" spans="1:1" ht="14.25">
      <c r="A1930" s="1"/>
    </row>
    <row r="1931" spans="1:1" ht="14.25">
      <c r="A1931" s="1"/>
    </row>
    <row r="1932" spans="1:1" ht="14.25">
      <c r="A1932" s="1"/>
    </row>
    <row r="1933" spans="1:1" ht="14.25">
      <c r="A1933" s="1"/>
    </row>
    <row r="1934" spans="1:1" ht="14.25">
      <c r="A1934" s="1"/>
    </row>
    <row r="1935" spans="1:1" ht="14.25">
      <c r="A1935" s="1"/>
    </row>
    <row r="1936" spans="1:1" ht="14.25">
      <c r="A1936" s="1"/>
    </row>
    <row r="1937" spans="1:1" ht="14.25">
      <c r="A1937" s="1"/>
    </row>
    <row r="1938" spans="1:1" ht="14.25">
      <c r="A1938" s="1"/>
    </row>
    <row r="1939" spans="1:1" ht="14.25">
      <c r="A1939" s="1"/>
    </row>
    <row r="1940" spans="1:1" ht="14.25">
      <c r="A1940" s="1"/>
    </row>
    <row r="1941" spans="1:1" ht="14.25">
      <c r="A1941" s="1"/>
    </row>
    <row r="1942" spans="1:1" ht="14.25">
      <c r="A1942" s="1"/>
    </row>
    <row r="1943" spans="1:1" ht="14.25">
      <c r="A1943" s="1"/>
    </row>
    <row r="1944" spans="1:1" ht="14.25">
      <c r="A1944" s="1"/>
    </row>
    <row r="1945" spans="1:1" ht="14.25">
      <c r="A1945" s="1"/>
    </row>
    <row r="1946" spans="1:1" ht="14.25">
      <c r="A1946" s="1"/>
    </row>
    <row r="1947" spans="1:1" ht="14.25">
      <c r="A1947" s="1"/>
    </row>
    <row r="1948" spans="1:1" ht="14.25">
      <c r="A1948" s="1"/>
    </row>
    <row r="1949" spans="1:1" ht="14.25">
      <c r="A1949" s="1"/>
    </row>
    <row r="1950" spans="1:1" ht="14.25">
      <c r="A1950" s="1"/>
    </row>
    <row r="1951" spans="1:1" ht="14.25">
      <c r="A1951" s="1"/>
    </row>
    <row r="1952" spans="1:1" ht="14.25">
      <c r="A1952" s="1"/>
    </row>
    <row r="1953" spans="1:1" ht="14.25">
      <c r="A1953" s="1"/>
    </row>
    <row r="1954" spans="1:1" ht="14.25">
      <c r="A1954" s="1"/>
    </row>
    <row r="1955" spans="1:1" ht="14.25">
      <c r="A1955" s="1"/>
    </row>
    <row r="1956" spans="1:1" ht="14.25">
      <c r="A1956" s="1"/>
    </row>
    <row r="1957" spans="1:1" ht="14.25">
      <c r="A1957" s="1"/>
    </row>
    <row r="1958" spans="1:1" ht="14.25">
      <c r="A1958" s="1"/>
    </row>
    <row r="1959" spans="1:1" ht="14.25">
      <c r="A1959" s="1"/>
    </row>
    <row r="1960" spans="1:1" ht="14.25">
      <c r="A1960" s="1"/>
    </row>
    <row r="1961" spans="1:1" ht="14.25">
      <c r="A1961" s="1"/>
    </row>
    <row r="1962" spans="1:1" ht="14.25">
      <c r="A1962" s="1"/>
    </row>
    <row r="1963" spans="1:1" ht="14.25">
      <c r="A1963" s="1"/>
    </row>
    <row r="1964" spans="1:1" ht="14.25">
      <c r="A1964" s="1"/>
    </row>
    <row r="1965" spans="1:1" ht="14.25">
      <c r="A1965" s="1"/>
    </row>
    <row r="1966" spans="1:1" ht="14.25">
      <c r="A1966" s="1"/>
    </row>
    <row r="1967" spans="1:1" ht="14.25">
      <c r="A1967" s="1"/>
    </row>
    <row r="1968" spans="1:1" ht="14.25">
      <c r="A1968" s="1"/>
    </row>
    <row r="1969" spans="1:1" ht="14.25">
      <c r="A1969" s="1"/>
    </row>
    <row r="1970" spans="1:1" ht="14.25">
      <c r="A1970" s="1"/>
    </row>
    <row r="1971" spans="1:1" ht="14.25">
      <c r="A1971" s="1"/>
    </row>
    <row r="1972" spans="1:1" ht="14.25">
      <c r="A1972" s="1"/>
    </row>
    <row r="1973" spans="1:1" ht="14.25">
      <c r="A1973" s="1"/>
    </row>
    <row r="1974" spans="1:1" ht="14.25">
      <c r="A1974" s="1"/>
    </row>
    <row r="1975" spans="1:1" ht="14.25">
      <c r="A1975" s="1"/>
    </row>
    <row r="1976" spans="1:1" ht="14.25">
      <c r="A1976" s="1"/>
    </row>
    <row r="1977" spans="1:1" ht="14.25">
      <c r="A1977" s="1"/>
    </row>
    <row r="1978" spans="1:1" ht="14.25">
      <c r="A1978" s="1"/>
    </row>
    <row r="1979" spans="1:1" ht="14.25">
      <c r="A1979" s="1"/>
    </row>
    <row r="1980" spans="1:1" ht="14.25">
      <c r="A1980" s="1"/>
    </row>
    <row r="1981" spans="1:1" ht="14.25">
      <c r="A1981" s="1"/>
    </row>
    <row r="1982" spans="1:1" ht="14.25">
      <c r="A1982" s="1"/>
    </row>
    <row r="1983" spans="1:1" ht="14.25">
      <c r="A1983" s="1"/>
    </row>
    <row r="1984" spans="1:1" ht="14.25">
      <c r="A1984" s="1"/>
    </row>
    <row r="1985" spans="1:1" ht="14.25">
      <c r="A1985" s="1"/>
    </row>
    <row r="1986" spans="1:1" ht="14.25">
      <c r="A1986" s="1"/>
    </row>
    <row r="1987" spans="1:1" ht="14.25">
      <c r="A1987" s="1"/>
    </row>
    <row r="1988" spans="1:1" ht="14.25">
      <c r="A1988" s="1"/>
    </row>
    <row r="1989" spans="1:1" ht="14.25">
      <c r="A1989" s="1"/>
    </row>
    <row r="1990" spans="1:1" ht="14.25">
      <c r="A1990" s="1"/>
    </row>
    <row r="1991" spans="1:1" ht="14.25">
      <c r="A1991" s="1"/>
    </row>
    <row r="1992" spans="1:1" ht="14.25">
      <c r="A1992" s="1"/>
    </row>
    <row r="1993" spans="1:1" ht="14.25">
      <c r="A1993" s="1"/>
    </row>
    <row r="1994" spans="1:1" ht="14.25">
      <c r="A1994" s="1"/>
    </row>
    <row r="1995" spans="1:1" ht="14.25">
      <c r="A1995" s="1"/>
    </row>
    <row r="1996" spans="1:1" ht="14.25">
      <c r="A1996" s="1"/>
    </row>
    <row r="1997" spans="1:1" ht="14.25">
      <c r="A1997" s="1"/>
    </row>
    <row r="1998" spans="1:1" ht="14.25">
      <c r="A1998" s="1"/>
    </row>
    <row r="1999" spans="1:1" ht="14.25">
      <c r="A1999" s="1"/>
    </row>
    <row r="2000" spans="1:1" ht="14.25">
      <c r="A2000" s="1"/>
    </row>
    <row r="2001" spans="1:1" ht="14.25">
      <c r="A2001" s="1"/>
    </row>
    <row r="2002" spans="1:1" ht="14.25">
      <c r="A2002" s="1"/>
    </row>
    <row r="2003" spans="1:1" ht="14.25">
      <c r="A2003" s="1"/>
    </row>
    <row r="2004" spans="1:1" ht="14.25">
      <c r="A2004" s="1"/>
    </row>
    <row r="2005" spans="1:1" ht="14.25">
      <c r="A2005" s="1"/>
    </row>
    <row r="2006" spans="1:1" ht="14.25">
      <c r="A2006" s="1"/>
    </row>
    <row r="2007" spans="1:1" ht="14.25">
      <c r="A2007" s="1"/>
    </row>
    <row r="2008" spans="1:1" ht="14.25">
      <c r="A2008" s="1"/>
    </row>
    <row r="2009" spans="1:1" ht="14.25">
      <c r="A2009" s="1"/>
    </row>
    <row r="2010" spans="1:1" ht="14.25">
      <c r="A2010" s="1"/>
    </row>
    <row r="2011" spans="1:1" ht="14.25">
      <c r="A2011" s="1"/>
    </row>
    <row r="2012" spans="1:1" ht="14.25">
      <c r="A2012" s="1"/>
    </row>
    <row r="2013" spans="1:1" ht="14.25">
      <c r="A2013" s="1"/>
    </row>
    <row r="2014" spans="1:1" ht="14.25">
      <c r="A2014" s="1"/>
    </row>
    <row r="2015" spans="1:1" ht="14.25">
      <c r="A2015" s="1"/>
    </row>
    <row r="2016" spans="1:1" ht="14.25">
      <c r="A2016" s="1"/>
    </row>
    <row r="2017" spans="1:1" ht="14.25">
      <c r="A2017" s="1"/>
    </row>
    <row r="2018" spans="1:1" ht="14.25">
      <c r="A2018" s="1"/>
    </row>
    <row r="2019" spans="1:1" ht="14.25">
      <c r="A2019" s="1"/>
    </row>
    <row r="2020" spans="1:1" ht="14.25">
      <c r="A2020" s="1"/>
    </row>
    <row r="2021" spans="1:1" ht="14.25">
      <c r="A2021" s="1"/>
    </row>
    <row r="2022" spans="1:1" ht="14.25">
      <c r="A2022" s="1"/>
    </row>
    <row r="2023" spans="1:1" ht="14.25">
      <c r="A2023" s="1"/>
    </row>
    <row r="2024" spans="1:1" ht="14.25">
      <c r="A2024" s="1"/>
    </row>
    <row r="2025" spans="1:1" ht="14.25">
      <c r="A2025" s="1"/>
    </row>
    <row r="2026" spans="1:1" ht="14.25">
      <c r="A2026" s="1"/>
    </row>
    <row r="2027" spans="1:1" ht="14.25">
      <c r="A2027" s="1"/>
    </row>
    <row r="2028" spans="1:1" ht="14.25">
      <c r="A2028" s="1"/>
    </row>
    <row r="2029" spans="1:1" ht="14.25">
      <c r="A2029" s="1"/>
    </row>
    <row r="2030" spans="1:1" ht="14.25">
      <c r="A2030" s="1"/>
    </row>
    <row r="2031" spans="1:1" ht="14.25">
      <c r="A2031" s="1"/>
    </row>
    <row r="2032" spans="1:1" ht="14.25">
      <c r="A2032" s="1"/>
    </row>
    <row r="2033" spans="1:1" ht="14.25">
      <c r="A2033" s="1"/>
    </row>
    <row r="2034" spans="1:1" ht="14.25">
      <c r="A2034" s="1"/>
    </row>
    <row r="2035" spans="1:1" ht="14.25">
      <c r="A2035" s="1"/>
    </row>
    <row r="2036" spans="1:1" ht="14.25">
      <c r="A2036" s="1"/>
    </row>
    <row r="2037" spans="1:1" ht="14.25">
      <c r="A2037" s="1"/>
    </row>
    <row r="2038" spans="1:1" ht="14.25">
      <c r="A2038" s="1"/>
    </row>
    <row r="2039" spans="1:1" ht="14.25">
      <c r="A2039" s="1"/>
    </row>
    <row r="2040" spans="1:1" ht="14.25">
      <c r="A2040" s="1"/>
    </row>
    <row r="2041" spans="1:1" ht="14.25">
      <c r="A2041" s="1"/>
    </row>
    <row r="2042" spans="1:1" ht="14.25">
      <c r="A2042" s="1"/>
    </row>
    <row r="2043" spans="1:1" ht="14.25">
      <c r="A2043" s="1"/>
    </row>
    <row r="2044" spans="1:1" ht="14.25">
      <c r="A2044" s="1"/>
    </row>
    <row r="2045" spans="1:1" ht="14.25">
      <c r="A2045" s="1"/>
    </row>
    <row r="2046" spans="1:1" ht="14.25">
      <c r="A2046" s="1"/>
    </row>
    <row r="2047" spans="1:1" ht="14.25">
      <c r="A2047" s="1"/>
    </row>
    <row r="2048" spans="1:1" ht="14.25">
      <c r="A2048" s="1"/>
    </row>
    <row r="2049" spans="1:1" ht="14.25">
      <c r="A2049" s="1"/>
    </row>
    <row r="2050" spans="1:1" ht="14.25">
      <c r="A2050" s="1"/>
    </row>
    <row r="2051" spans="1:1" ht="14.25">
      <c r="A2051" s="1"/>
    </row>
    <row r="2052" spans="1:1" ht="14.25">
      <c r="A2052" s="1"/>
    </row>
    <row r="2053" spans="1:1" ht="14.25">
      <c r="A2053" s="1"/>
    </row>
    <row r="2054" spans="1:1" ht="14.25">
      <c r="A2054" s="1"/>
    </row>
    <row r="2055" spans="1:1" ht="14.25">
      <c r="A2055" s="1"/>
    </row>
    <row r="2056" spans="1:1" ht="14.25">
      <c r="A2056" s="1"/>
    </row>
    <row r="2057" spans="1:1" ht="14.25">
      <c r="A2057" s="1"/>
    </row>
    <row r="2058" spans="1:1" ht="14.25">
      <c r="A2058" s="1"/>
    </row>
    <row r="2059" spans="1:1" ht="14.25">
      <c r="A2059" s="1"/>
    </row>
    <row r="2060" spans="1:1" ht="14.25">
      <c r="A2060" s="1"/>
    </row>
    <row r="2061" spans="1:1" ht="14.25">
      <c r="A2061" s="1"/>
    </row>
    <row r="2062" spans="1:1" ht="14.25">
      <c r="A2062" s="1"/>
    </row>
    <row r="2063" spans="1:1" ht="14.25">
      <c r="A2063" s="1"/>
    </row>
    <row r="2064" spans="1:1" ht="14.25">
      <c r="A2064" s="1"/>
    </row>
    <row r="2065" spans="1:1" ht="14.25">
      <c r="A2065" s="1"/>
    </row>
    <row r="2066" spans="1:1" ht="14.25">
      <c r="A2066" s="1"/>
    </row>
    <row r="2067" spans="1:1" ht="14.25">
      <c r="A2067" s="1"/>
    </row>
    <row r="2068" spans="1:1" ht="14.25">
      <c r="A2068" s="1"/>
    </row>
    <row r="2069" spans="1:1" ht="14.25">
      <c r="A2069" s="1"/>
    </row>
    <row r="2070" spans="1:1" ht="14.25">
      <c r="A2070" s="1"/>
    </row>
    <row r="2071" spans="1:1" ht="14.25">
      <c r="A2071" s="1"/>
    </row>
    <row r="2072" spans="1:1" ht="14.25">
      <c r="A2072" s="1"/>
    </row>
    <row r="2073" spans="1:1" ht="14.25">
      <c r="A2073" s="1"/>
    </row>
    <row r="2074" spans="1:1" ht="14.25">
      <c r="A2074" s="1"/>
    </row>
    <row r="2075" spans="1:1" ht="14.25">
      <c r="A2075" s="1"/>
    </row>
    <row r="2076" spans="1:1" ht="14.25">
      <c r="A2076" s="1"/>
    </row>
    <row r="2077" spans="1:1" ht="14.25">
      <c r="A2077" s="1"/>
    </row>
    <row r="2078" spans="1:1" ht="14.25">
      <c r="A2078" s="1"/>
    </row>
    <row r="2079" spans="1:1" ht="14.25">
      <c r="A2079" s="1"/>
    </row>
    <row r="2080" spans="1:1" ht="14.25">
      <c r="A2080" s="1"/>
    </row>
    <row r="2081" spans="1:1" ht="14.25">
      <c r="A2081" s="1"/>
    </row>
    <row r="2082" spans="1:1" ht="14.25">
      <c r="A2082" s="1"/>
    </row>
    <row r="2083" spans="1:1" ht="14.25">
      <c r="A2083" s="1"/>
    </row>
    <row r="2084" spans="1:1" ht="14.25">
      <c r="A2084" s="1"/>
    </row>
    <row r="2085" spans="1:1" ht="14.25">
      <c r="A2085" s="1"/>
    </row>
    <row r="2086" spans="1:1" ht="14.25">
      <c r="A2086" s="1"/>
    </row>
    <row r="2087" spans="1:1" ht="14.25">
      <c r="A2087" s="1"/>
    </row>
    <row r="2088" spans="1:1" ht="14.25">
      <c r="A2088" s="1"/>
    </row>
    <row r="2089" spans="1:1" ht="14.25">
      <c r="A2089" s="1"/>
    </row>
    <row r="2090" spans="1:1" ht="14.25">
      <c r="A2090" s="1"/>
    </row>
    <row r="2091" spans="1:1" ht="14.25">
      <c r="A2091" s="1"/>
    </row>
    <row r="2092" spans="1:1" ht="14.25">
      <c r="A2092" s="1"/>
    </row>
    <row r="2093" spans="1:1" ht="14.25">
      <c r="A2093" s="1"/>
    </row>
    <row r="2094" spans="1:1" ht="14.25">
      <c r="A2094" s="1"/>
    </row>
    <row r="2095" spans="1:1" ht="14.25">
      <c r="A2095" s="1"/>
    </row>
    <row r="2096" spans="1:1" ht="14.25">
      <c r="A2096" s="1"/>
    </row>
    <row r="2097" spans="1:1" ht="14.25">
      <c r="A2097" s="1"/>
    </row>
    <row r="2098" spans="1:1" ht="14.25">
      <c r="A2098" s="1"/>
    </row>
    <row r="2099" spans="1:1" ht="14.25">
      <c r="A2099" s="1"/>
    </row>
    <row r="2100" spans="1:1" ht="14.25">
      <c r="A2100" s="1"/>
    </row>
    <row r="2101" spans="1:1" ht="14.25">
      <c r="A2101" s="1"/>
    </row>
    <row r="2102" spans="1:1" ht="14.25">
      <c r="A2102" s="1"/>
    </row>
    <row r="2103" spans="1:1" ht="14.25">
      <c r="A2103" s="1"/>
    </row>
    <row r="2104" spans="1:1" ht="14.25">
      <c r="A2104" s="1"/>
    </row>
    <row r="2105" spans="1:1" ht="14.25">
      <c r="A2105" s="1"/>
    </row>
    <row r="2106" spans="1:1" ht="14.25">
      <c r="A2106" s="1"/>
    </row>
    <row r="2107" spans="1:1" ht="14.25">
      <c r="A2107" s="1"/>
    </row>
    <row r="2108" spans="1:1" ht="14.25">
      <c r="A2108" s="1"/>
    </row>
    <row r="2109" spans="1:1" ht="14.25">
      <c r="A2109" s="1"/>
    </row>
    <row r="2110" spans="1:1" ht="14.25">
      <c r="A2110" s="1"/>
    </row>
    <row r="2111" spans="1:1" ht="14.25">
      <c r="A2111" s="1"/>
    </row>
    <row r="2112" spans="1:1" ht="14.25">
      <c r="A2112" s="1"/>
    </row>
    <row r="2113" spans="1:1" ht="14.25">
      <c r="A2113" s="1"/>
    </row>
    <row r="2114" spans="1:1" ht="14.25">
      <c r="A2114" s="1"/>
    </row>
    <row r="2115" spans="1:1" ht="14.25">
      <c r="A2115" s="1"/>
    </row>
    <row r="2116" spans="1:1" ht="14.25">
      <c r="A2116" s="1"/>
    </row>
    <row r="2117" spans="1:1" ht="14.25">
      <c r="A2117" s="1"/>
    </row>
    <row r="2118" spans="1:1" ht="14.25">
      <c r="A2118" s="1"/>
    </row>
    <row r="2119" spans="1:1" ht="14.25">
      <c r="A2119" s="1"/>
    </row>
    <row r="2120" spans="1:1" ht="14.25">
      <c r="A2120" s="1"/>
    </row>
    <row r="2121" spans="1:1" ht="14.25">
      <c r="A2121" s="1"/>
    </row>
    <row r="2122" spans="1:1" ht="14.25">
      <c r="A2122" s="1"/>
    </row>
    <row r="2123" spans="1:1" ht="14.25">
      <c r="A2123" s="1"/>
    </row>
    <row r="2124" spans="1:1" ht="14.25">
      <c r="A2124" s="1"/>
    </row>
    <row r="2125" spans="1:1" ht="14.25">
      <c r="A2125" s="1"/>
    </row>
    <row r="2126" spans="1:1" ht="14.25">
      <c r="A2126" s="1"/>
    </row>
    <row r="2127" spans="1:1" ht="14.25">
      <c r="A2127" s="1"/>
    </row>
    <row r="2128" spans="1:1" ht="14.25">
      <c r="A2128" s="1"/>
    </row>
    <row r="2129" spans="1:1" ht="14.25">
      <c r="A2129" s="1"/>
    </row>
    <row r="2130" spans="1:1" ht="14.25">
      <c r="A2130" s="1"/>
    </row>
    <row r="2131" spans="1:1" ht="14.25">
      <c r="A2131" s="1"/>
    </row>
    <row r="2132" spans="1:1" ht="14.25">
      <c r="A2132" s="1"/>
    </row>
    <row r="2133" spans="1:1" ht="14.25">
      <c r="A2133" s="1"/>
    </row>
    <row r="2134" spans="1:1" ht="14.25">
      <c r="A2134" s="1"/>
    </row>
    <row r="2135" spans="1:1" ht="14.25">
      <c r="A2135" s="1"/>
    </row>
    <row r="2136" spans="1:1" ht="14.25">
      <c r="A2136" s="1"/>
    </row>
    <row r="2137" spans="1:1" ht="14.25">
      <c r="A2137" s="1"/>
    </row>
    <row r="2138" spans="1:1" ht="14.25">
      <c r="A2138" s="1"/>
    </row>
    <row r="2139" spans="1:1" ht="14.25">
      <c r="A2139" s="1"/>
    </row>
    <row r="2140" spans="1:1" ht="14.25">
      <c r="A2140" s="1"/>
    </row>
    <row r="2141" spans="1:1" ht="14.25">
      <c r="A2141" s="1"/>
    </row>
    <row r="2142" spans="1:1" ht="14.25">
      <c r="A2142" s="1"/>
    </row>
    <row r="2143" spans="1:1" ht="14.25">
      <c r="A2143" s="1"/>
    </row>
    <row r="2144" spans="1:1" ht="14.25">
      <c r="A2144" s="1"/>
    </row>
    <row r="2145" spans="1:1" ht="14.25">
      <c r="A2145" s="1"/>
    </row>
    <row r="2146" spans="1:1" ht="14.25">
      <c r="A2146" s="1"/>
    </row>
    <row r="2147" spans="1:1" ht="14.25">
      <c r="A2147" s="1"/>
    </row>
    <row r="2148" spans="1:1" ht="14.25">
      <c r="A2148" s="1"/>
    </row>
    <row r="2149" spans="1:1" ht="14.25">
      <c r="A2149" s="1"/>
    </row>
    <row r="2150" spans="1:1" ht="14.25">
      <c r="A2150" s="1"/>
    </row>
    <row r="2151" spans="1:1" ht="14.25">
      <c r="A2151" s="1"/>
    </row>
    <row r="2152" spans="1:1" ht="14.25">
      <c r="A2152" s="1"/>
    </row>
    <row r="2153" spans="1:1" ht="14.25">
      <c r="A2153" s="1"/>
    </row>
    <row r="2154" spans="1:1" ht="14.25">
      <c r="A2154" s="1"/>
    </row>
    <row r="2155" spans="1:1" ht="14.25">
      <c r="A2155" s="1"/>
    </row>
    <row r="2156" spans="1:1" ht="14.25">
      <c r="A2156" s="1"/>
    </row>
    <row r="2157" spans="1:1" ht="14.25">
      <c r="A2157" s="1"/>
    </row>
    <row r="2158" spans="1:1" ht="14.25">
      <c r="A2158" s="1"/>
    </row>
    <row r="2159" spans="1:1" ht="14.25">
      <c r="A2159" s="1"/>
    </row>
    <row r="2160" spans="1:1" ht="14.25">
      <c r="A2160" s="1"/>
    </row>
    <row r="2161" spans="1:1" ht="14.25">
      <c r="A2161" s="1"/>
    </row>
    <row r="2162" spans="1:1" ht="14.25">
      <c r="A2162" s="1"/>
    </row>
    <row r="2163" spans="1:1" ht="14.25">
      <c r="A2163" s="1"/>
    </row>
    <row r="2164" spans="1:1" ht="14.25">
      <c r="A2164" s="1"/>
    </row>
    <row r="2165" spans="1:1" ht="14.25">
      <c r="A2165" s="1"/>
    </row>
    <row r="2166" spans="1:1" ht="14.25">
      <c r="A2166" s="1"/>
    </row>
    <row r="2167" spans="1:1" ht="14.25">
      <c r="A2167" s="1"/>
    </row>
    <row r="2168" spans="1:1" ht="14.25">
      <c r="A2168" s="1"/>
    </row>
    <row r="2169" spans="1:1" ht="14.25">
      <c r="A2169" s="1"/>
    </row>
    <row r="2170" spans="1:1" ht="14.25">
      <c r="A2170" s="1"/>
    </row>
    <row r="2171" spans="1:1" ht="14.25">
      <c r="A2171" s="1"/>
    </row>
    <row r="2172" spans="1:1" ht="14.25">
      <c r="A2172" s="1"/>
    </row>
    <row r="2173" spans="1:1" ht="14.25">
      <c r="A2173" s="1"/>
    </row>
    <row r="2174" spans="1:1" ht="14.25">
      <c r="A2174" s="1"/>
    </row>
    <row r="2175" spans="1:1" ht="14.25">
      <c r="A2175" s="1"/>
    </row>
    <row r="2176" spans="1:1" ht="14.25">
      <c r="A2176" s="1"/>
    </row>
    <row r="2177" spans="1:1" ht="14.25">
      <c r="A2177" s="1"/>
    </row>
    <row r="2178" spans="1:1" ht="14.25">
      <c r="A2178" s="1"/>
    </row>
    <row r="2179" spans="1:1" ht="14.25">
      <c r="A2179" s="1"/>
    </row>
    <row r="2180" spans="1:1" ht="14.25">
      <c r="A2180" s="1"/>
    </row>
    <row r="2181" spans="1:1" ht="14.25">
      <c r="A2181" s="1"/>
    </row>
    <row r="2182" spans="1:1" ht="14.25">
      <c r="A2182" s="1"/>
    </row>
    <row r="2183" spans="1:1" ht="14.25">
      <c r="A2183" s="1"/>
    </row>
    <row r="2184" spans="1:1" ht="14.25">
      <c r="A2184" s="1"/>
    </row>
    <row r="2185" spans="1:1" ht="14.25">
      <c r="A2185" s="1"/>
    </row>
    <row r="2186" spans="1:1" ht="14.25">
      <c r="A2186" s="1"/>
    </row>
    <row r="2187" spans="1:1" ht="14.25">
      <c r="A2187" s="1"/>
    </row>
    <row r="2188" spans="1:1" ht="14.25">
      <c r="A2188" s="1"/>
    </row>
    <row r="2189" spans="1:1" ht="14.25">
      <c r="A2189" s="1"/>
    </row>
    <row r="2190" spans="1:1" ht="14.25">
      <c r="A2190" s="1"/>
    </row>
    <row r="2191" spans="1:1" ht="14.25">
      <c r="A2191" s="1"/>
    </row>
    <row r="2192" spans="1:1" ht="14.25">
      <c r="A2192" s="1"/>
    </row>
    <row r="2193" spans="1:1" ht="14.25">
      <c r="A2193" s="1"/>
    </row>
    <row r="2194" spans="1:1" ht="14.25">
      <c r="A2194" s="1"/>
    </row>
    <row r="2195" spans="1:1" ht="14.25">
      <c r="A2195" s="1"/>
    </row>
    <row r="2196" spans="1:1" ht="14.25">
      <c r="A2196" s="1"/>
    </row>
    <row r="2197" spans="1:1" ht="14.25">
      <c r="A2197" s="1"/>
    </row>
    <row r="2198" spans="1:1" ht="14.25">
      <c r="A2198" s="1"/>
    </row>
    <row r="2199" spans="1:1" ht="14.25">
      <c r="A2199" s="1"/>
    </row>
    <row r="2200" spans="1:1" ht="14.25">
      <c r="A2200" s="1"/>
    </row>
    <row r="2201" spans="1:1" ht="14.25">
      <c r="A2201" s="1"/>
    </row>
    <row r="2202" spans="1:1" ht="14.25">
      <c r="A2202" s="1"/>
    </row>
    <row r="2203" spans="1:1" ht="14.25">
      <c r="A2203" s="1"/>
    </row>
    <row r="2204" spans="1:1" ht="14.25">
      <c r="A2204" s="1"/>
    </row>
    <row r="2205" spans="1:1" ht="14.25">
      <c r="A2205" s="1"/>
    </row>
    <row r="2206" spans="1:1" ht="14.25">
      <c r="A2206" s="1"/>
    </row>
    <row r="2207" spans="1:1" ht="14.25">
      <c r="A2207" s="1"/>
    </row>
    <row r="2208" spans="1:1" ht="14.25">
      <c r="A2208" s="1"/>
    </row>
    <row r="2209" spans="1:1" ht="14.25">
      <c r="A2209" s="1"/>
    </row>
    <row r="2210" spans="1:1" ht="14.25">
      <c r="A2210" s="1"/>
    </row>
    <row r="2211" spans="1:1" ht="14.25">
      <c r="A2211" s="1"/>
    </row>
    <row r="2212" spans="1:1" ht="14.25">
      <c r="A2212" s="1"/>
    </row>
    <row r="2213" spans="1:1" ht="14.25">
      <c r="A2213" s="1"/>
    </row>
    <row r="2214" spans="1:1" ht="14.25">
      <c r="A2214" s="1"/>
    </row>
    <row r="2215" spans="1:1" ht="14.25">
      <c r="A2215" s="1"/>
    </row>
    <row r="2216" spans="1:1" ht="14.25">
      <c r="A2216" s="1"/>
    </row>
    <row r="2217" spans="1:1" ht="14.25">
      <c r="A2217" s="1"/>
    </row>
    <row r="2218" spans="1:1" ht="14.25">
      <c r="A2218" s="1"/>
    </row>
    <row r="2219" spans="1:1" ht="14.25">
      <c r="A2219" s="1"/>
    </row>
    <row r="2220" spans="1:1" ht="14.25">
      <c r="A2220" s="1"/>
    </row>
    <row r="2221" spans="1:1" ht="14.25">
      <c r="A2221" s="1"/>
    </row>
    <row r="2222" spans="1:1" ht="14.25">
      <c r="A2222" s="1"/>
    </row>
    <row r="2223" spans="1:1" ht="14.25">
      <c r="A2223" s="1"/>
    </row>
    <row r="2224" spans="1:1" ht="14.25">
      <c r="A2224" s="1"/>
    </row>
    <row r="2225" spans="1:1" ht="14.25">
      <c r="A2225" s="1"/>
    </row>
    <row r="2226" spans="1:1" ht="14.25">
      <c r="A2226" s="1"/>
    </row>
    <row r="2227" spans="1:1" ht="14.25">
      <c r="A2227" s="1"/>
    </row>
    <row r="2228" spans="1:1" ht="14.25">
      <c r="A2228" s="1"/>
    </row>
    <row r="2229" spans="1:1" ht="14.25">
      <c r="A2229" s="1"/>
    </row>
    <row r="2230" spans="1:1" ht="14.25">
      <c r="A2230" s="1"/>
    </row>
    <row r="2231" spans="1:1" ht="14.25">
      <c r="A2231" s="1"/>
    </row>
    <row r="2232" spans="1:1" ht="14.25">
      <c r="A2232" s="1"/>
    </row>
    <row r="2233" spans="1:1" ht="14.25">
      <c r="A2233" s="1"/>
    </row>
    <row r="2234" spans="1:1" ht="14.25">
      <c r="A2234" s="1"/>
    </row>
    <row r="2235" spans="1:1" ht="14.25">
      <c r="A2235" s="1"/>
    </row>
    <row r="2236" spans="1:1" ht="14.25">
      <c r="A2236" s="1"/>
    </row>
    <row r="2237" spans="1:1" ht="14.25">
      <c r="A2237" s="1"/>
    </row>
    <row r="2238" spans="1:1" ht="14.25">
      <c r="A2238" s="1"/>
    </row>
    <row r="2239" spans="1:1" ht="14.25">
      <c r="A2239" s="1"/>
    </row>
    <row r="2240" spans="1:1" ht="14.25">
      <c r="A2240" s="1"/>
    </row>
    <row r="2241" spans="1:1" ht="14.25">
      <c r="A2241" s="1"/>
    </row>
    <row r="2242" spans="1:1" ht="14.25">
      <c r="A2242" s="1"/>
    </row>
    <row r="2243" spans="1:1" ht="14.25">
      <c r="A2243" s="1"/>
    </row>
    <row r="2244" spans="1:1" ht="14.25">
      <c r="A2244" s="1"/>
    </row>
    <row r="2245" spans="1:1" ht="14.25">
      <c r="A2245" s="1"/>
    </row>
    <row r="2246" spans="1:1" ht="14.25">
      <c r="A2246" s="1"/>
    </row>
    <row r="2247" spans="1:1" ht="14.25">
      <c r="A2247" s="1"/>
    </row>
    <row r="2248" spans="1:1" ht="14.25">
      <c r="A2248" s="1"/>
    </row>
    <row r="2249" spans="1:1" ht="14.25">
      <c r="A2249" s="1"/>
    </row>
    <row r="2250" spans="1:1" ht="14.25">
      <c r="A2250" s="1"/>
    </row>
    <row r="2251" spans="1:1" ht="14.25">
      <c r="A2251" s="1"/>
    </row>
    <row r="2252" spans="1:1" ht="14.25">
      <c r="A2252" s="1"/>
    </row>
    <row r="2253" spans="1:1" ht="14.25">
      <c r="A2253" s="1"/>
    </row>
    <row r="2254" spans="1:1" ht="14.25">
      <c r="A2254" s="1"/>
    </row>
    <row r="2255" spans="1:1" ht="14.25">
      <c r="A2255" s="1"/>
    </row>
    <row r="2256" spans="1:1" ht="14.25">
      <c r="A2256" s="1"/>
    </row>
    <row r="2257" spans="1:1" ht="14.25">
      <c r="A2257" s="1"/>
    </row>
    <row r="2258" spans="1:1" ht="14.25">
      <c r="A2258" s="1"/>
    </row>
    <row r="2259" spans="1:1" ht="14.25">
      <c r="A2259" s="1"/>
    </row>
    <row r="2260" spans="1:1" ht="14.25">
      <c r="A2260" s="1"/>
    </row>
    <row r="2261" spans="1:1" ht="14.25">
      <c r="A2261" s="1"/>
    </row>
    <row r="2262" spans="1:1" ht="14.25">
      <c r="A2262" s="1"/>
    </row>
    <row r="2263" spans="1:1" ht="14.25">
      <c r="A2263" s="1"/>
    </row>
    <row r="2264" spans="1:1" ht="14.25">
      <c r="A2264" s="1"/>
    </row>
    <row r="2265" spans="1:1" ht="14.25">
      <c r="A2265" s="1"/>
    </row>
    <row r="2266" spans="1:1" ht="14.25">
      <c r="A2266" s="1"/>
    </row>
    <row r="2267" spans="1:1" ht="14.25">
      <c r="A2267" s="1"/>
    </row>
    <row r="2268" spans="1:1" ht="14.25">
      <c r="A2268" s="1"/>
    </row>
    <row r="2269" spans="1:1" ht="14.25">
      <c r="A2269" s="1"/>
    </row>
    <row r="2270" spans="1:1" ht="14.25">
      <c r="A2270" s="1"/>
    </row>
    <row r="2271" spans="1:1" ht="14.25">
      <c r="A2271" s="1"/>
    </row>
    <row r="2272" spans="1:1" ht="14.25">
      <c r="A2272" s="1"/>
    </row>
    <row r="2273" spans="1:1" ht="14.25">
      <c r="A2273" s="1"/>
    </row>
    <row r="2274" spans="1:1" ht="14.25">
      <c r="A2274" s="1"/>
    </row>
    <row r="2275" spans="1:1" ht="14.25">
      <c r="A2275" s="1"/>
    </row>
    <row r="2276" spans="1:1" ht="14.25">
      <c r="A2276" s="1"/>
    </row>
    <row r="2277" spans="1:1" ht="14.25">
      <c r="A2277" s="1"/>
    </row>
    <row r="2278" spans="1:1" ht="14.25">
      <c r="A2278" s="1"/>
    </row>
    <row r="2279" spans="1:1" ht="14.25">
      <c r="A2279" s="1"/>
    </row>
    <row r="2280" spans="1:1" ht="14.25">
      <c r="A2280" s="1"/>
    </row>
    <row r="2281" spans="1:1" ht="14.25">
      <c r="A2281" s="1"/>
    </row>
    <row r="2282" spans="1:1" ht="14.25">
      <c r="A2282" s="1"/>
    </row>
    <row r="2283" spans="1:1" ht="14.25">
      <c r="A2283" s="1"/>
    </row>
    <row r="2284" spans="1:1" ht="14.25">
      <c r="A2284" s="1"/>
    </row>
    <row r="2285" spans="1:1" ht="14.25">
      <c r="A2285" s="1"/>
    </row>
    <row r="2286" spans="1:1" ht="14.25">
      <c r="A2286" s="1"/>
    </row>
    <row r="2287" spans="1:1" ht="14.25">
      <c r="A2287" s="1"/>
    </row>
    <row r="2288" spans="1:1" ht="14.25">
      <c r="A2288" s="1"/>
    </row>
    <row r="2289" spans="1:1" ht="14.25">
      <c r="A2289" s="1"/>
    </row>
    <row r="2290" spans="1:1" ht="14.25">
      <c r="A2290" s="1"/>
    </row>
    <row r="2291" spans="1:1" ht="14.25">
      <c r="A2291" s="1"/>
    </row>
    <row r="2292" spans="1:1" ht="14.25">
      <c r="A2292" s="1"/>
    </row>
    <row r="2293" spans="1:1" ht="14.25">
      <c r="A2293" s="1"/>
    </row>
    <row r="2294" spans="1:1" ht="14.25">
      <c r="A2294" s="1"/>
    </row>
    <row r="2295" spans="1:1" ht="14.25">
      <c r="A2295" s="1"/>
    </row>
    <row r="2296" spans="1:1" ht="14.25">
      <c r="A2296" s="1"/>
    </row>
    <row r="2297" spans="1:1" ht="14.25">
      <c r="A2297" s="1"/>
    </row>
    <row r="2298" spans="1:1" ht="14.25">
      <c r="A2298" s="1"/>
    </row>
    <row r="2299" spans="1:1" ht="14.25">
      <c r="A2299" s="1"/>
    </row>
    <row r="2300" spans="1:1" ht="14.25">
      <c r="A2300" s="1"/>
    </row>
    <row r="2301" spans="1:1" ht="14.25">
      <c r="A2301" s="1"/>
    </row>
    <row r="2302" spans="1:1" ht="14.25">
      <c r="A2302" s="1"/>
    </row>
    <row r="2303" spans="1:1" ht="14.25">
      <c r="A2303" s="1"/>
    </row>
    <row r="2304" spans="1:1" ht="14.25">
      <c r="A2304" s="1"/>
    </row>
    <row r="2305" spans="1:1" ht="14.25">
      <c r="A2305" s="1"/>
    </row>
    <row r="2306" spans="1:1" ht="14.25">
      <c r="A2306" s="1"/>
    </row>
    <row r="2307" spans="1:1" ht="14.25">
      <c r="A2307" s="1"/>
    </row>
    <row r="2308" spans="1:1" ht="14.25">
      <c r="A2308" s="1"/>
    </row>
    <row r="2309" spans="1:1" ht="14.25">
      <c r="A2309" s="1"/>
    </row>
    <row r="2310" spans="1:1" ht="14.25">
      <c r="A2310" s="1"/>
    </row>
    <row r="2311" spans="1:1" ht="14.25">
      <c r="A2311" s="1"/>
    </row>
    <row r="2312" spans="1:1" ht="14.25">
      <c r="A2312" s="1"/>
    </row>
    <row r="2313" spans="1:1" ht="14.25">
      <c r="A2313" s="1"/>
    </row>
    <row r="2314" spans="1:1" ht="14.25">
      <c r="A2314" s="1"/>
    </row>
    <row r="2315" spans="1:1" ht="14.25">
      <c r="A2315" s="1"/>
    </row>
    <row r="2316" spans="1:1" ht="14.25">
      <c r="A2316" s="1"/>
    </row>
    <row r="2317" spans="1:1" ht="14.25">
      <c r="A2317" s="1"/>
    </row>
    <row r="2318" spans="1:1" ht="14.25">
      <c r="A2318" s="1"/>
    </row>
    <row r="2319" spans="1:1" ht="14.25">
      <c r="A2319" s="1"/>
    </row>
    <row r="2320" spans="1:1" ht="14.25">
      <c r="A2320" s="1"/>
    </row>
    <row r="2321" spans="1:1" ht="14.25">
      <c r="A2321" s="1"/>
    </row>
    <row r="2322" spans="1:1" ht="14.25">
      <c r="A2322" s="1"/>
    </row>
    <row r="2323" spans="1:1" ht="14.25">
      <c r="A2323" s="1"/>
    </row>
    <row r="2324" spans="1:1" ht="14.25">
      <c r="A2324" s="1"/>
    </row>
    <row r="2325" spans="1:1" ht="14.25">
      <c r="A2325" s="1"/>
    </row>
    <row r="2326" spans="1:1" ht="14.25">
      <c r="A2326" s="1"/>
    </row>
    <row r="2327" spans="1:1" ht="14.25">
      <c r="A2327" s="1"/>
    </row>
    <row r="2328" spans="1:1" ht="14.25">
      <c r="A2328" s="1"/>
    </row>
    <row r="2329" spans="1:1" ht="14.25">
      <c r="A2329" s="1"/>
    </row>
    <row r="2330" spans="1:1" ht="14.25">
      <c r="A2330" s="1"/>
    </row>
    <row r="2331" spans="1:1" ht="14.25">
      <c r="A2331" s="1"/>
    </row>
    <row r="2332" spans="1:1" ht="14.25">
      <c r="A2332" s="1"/>
    </row>
    <row r="2333" spans="1:1" ht="14.25">
      <c r="A2333" s="1"/>
    </row>
    <row r="2334" spans="1:1" ht="14.25">
      <c r="A2334" s="1"/>
    </row>
    <row r="2335" spans="1:1" ht="14.25">
      <c r="A2335" s="1"/>
    </row>
    <row r="2336" spans="1:1" ht="14.25">
      <c r="A2336" s="1"/>
    </row>
    <row r="2337" spans="1:1" ht="14.25">
      <c r="A2337" s="1"/>
    </row>
    <row r="2338" spans="1:1" ht="14.25">
      <c r="A2338" s="1"/>
    </row>
    <row r="2339" spans="1:1" ht="14.25">
      <c r="A2339" s="1"/>
    </row>
    <row r="2340" spans="1:1" ht="14.25">
      <c r="A2340" s="1"/>
    </row>
    <row r="2341" spans="1:1" ht="14.25">
      <c r="A2341" s="1"/>
    </row>
    <row r="2342" spans="1:1" ht="14.25">
      <c r="A2342" s="1"/>
    </row>
    <row r="2343" spans="1:1" ht="14.25">
      <c r="A2343" s="1"/>
    </row>
    <row r="2344" spans="1:1" ht="14.25">
      <c r="A2344" s="1"/>
    </row>
    <row r="2345" spans="1:1" ht="14.25">
      <c r="A2345" s="1"/>
    </row>
    <row r="2346" spans="1:1" ht="14.25">
      <c r="A2346" s="1"/>
    </row>
    <row r="2347" spans="1:1" ht="14.25">
      <c r="A2347" s="1"/>
    </row>
    <row r="2348" spans="1:1" ht="14.25">
      <c r="A2348" s="1"/>
    </row>
    <row r="2349" spans="1:1" ht="14.25">
      <c r="A2349" s="1"/>
    </row>
    <row r="2350" spans="1:1" ht="14.25">
      <c r="A2350" s="1"/>
    </row>
    <row r="2351" spans="1:1" ht="14.25">
      <c r="A2351" s="1"/>
    </row>
    <row r="2352" spans="1:1" ht="14.25">
      <c r="A2352" s="1"/>
    </row>
    <row r="2353" spans="1:1" ht="14.25">
      <c r="A2353" s="1"/>
    </row>
    <row r="2354" spans="1:1" ht="14.25">
      <c r="A2354" s="1"/>
    </row>
    <row r="2355" spans="1:1" ht="14.25">
      <c r="A2355" s="1"/>
    </row>
    <row r="2356" spans="1:1" ht="14.25">
      <c r="A2356" s="1"/>
    </row>
    <row r="2357" spans="1:1" ht="14.25">
      <c r="A2357" s="1"/>
    </row>
    <row r="2358" spans="1:1" ht="14.25">
      <c r="A2358" s="1"/>
    </row>
    <row r="2359" spans="1:1" ht="14.25">
      <c r="A2359" s="1"/>
    </row>
    <row r="2360" spans="1:1" ht="14.25">
      <c r="A2360" s="1"/>
    </row>
    <row r="2361" spans="1:1" ht="14.25">
      <c r="A2361" s="1"/>
    </row>
    <row r="2362" spans="1:1" ht="14.25">
      <c r="A2362" s="1"/>
    </row>
    <row r="2363" spans="1:1" ht="14.25">
      <c r="A2363" s="1"/>
    </row>
    <row r="2364" spans="1:1" ht="14.25">
      <c r="A2364" s="1"/>
    </row>
    <row r="2365" spans="1:1" ht="14.25">
      <c r="A2365" s="1"/>
    </row>
    <row r="2366" spans="1:1" ht="14.25">
      <c r="A2366" s="1"/>
    </row>
    <row r="2367" spans="1:1" ht="14.25">
      <c r="A2367" s="1"/>
    </row>
    <row r="2368" spans="1:1" ht="14.25">
      <c r="A2368" s="1"/>
    </row>
    <row r="2369" spans="1:1" ht="14.25">
      <c r="A2369" s="1"/>
    </row>
    <row r="2370" spans="1:1" ht="14.25">
      <c r="A2370" s="1"/>
    </row>
    <row r="2371" spans="1:1" ht="14.25">
      <c r="A2371" s="1"/>
    </row>
    <row r="2372" spans="1:1" ht="14.25">
      <c r="A2372" s="1"/>
    </row>
    <row r="2373" spans="1:1" ht="14.25">
      <c r="A2373" s="1"/>
    </row>
    <row r="2374" spans="1:1" ht="14.25">
      <c r="A2374" s="1"/>
    </row>
    <row r="2375" spans="1:1" ht="14.25">
      <c r="A2375" s="1"/>
    </row>
    <row r="2376" spans="1:1" ht="14.25">
      <c r="A2376" s="1"/>
    </row>
    <row r="2377" spans="1:1" ht="14.25">
      <c r="A2377" s="1"/>
    </row>
    <row r="2378" spans="1:1" ht="14.25">
      <c r="A2378" s="1"/>
    </row>
    <row r="2379" spans="1:1" ht="14.25">
      <c r="A2379" s="1"/>
    </row>
    <row r="2380" spans="1:1" ht="14.25">
      <c r="A2380" s="1"/>
    </row>
    <row r="2381" spans="1:1" ht="14.25">
      <c r="A2381" s="1"/>
    </row>
    <row r="2382" spans="1:1" ht="14.25">
      <c r="A2382" s="1"/>
    </row>
    <row r="2383" spans="1:1" ht="14.25">
      <c r="A2383" s="1"/>
    </row>
    <row r="2384" spans="1:1" ht="14.25">
      <c r="A2384" s="1"/>
    </row>
    <row r="2385" spans="1:1" ht="14.25">
      <c r="A2385" s="1"/>
    </row>
    <row r="2386" spans="1:1" ht="14.25">
      <c r="A2386" s="1"/>
    </row>
    <row r="2387" spans="1:1" ht="14.25">
      <c r="A2387" s="1"/>
    </row>
    <row r="2388" spans="1:1" ht="14.25">
      <c r="A2388" s="1"/>
    </row>
    <row r="2389" spans="1:1" ht="14.25">
      <c r="A2389" s="1"/>
    </row>
    <row r="2390" spans="1:1" ht="14.25">
      <c r="A2390" s="1"/>
    </row>
    <row r="2391" spans="1:1" ht="14.25">
      <c r="A2391" s="1"/>
    </row>
    <row r="2392" spans="1:1" ht="14.25">
      <c r="A2392" s="1"/>
    </row>
    <row r="2393" spans="1:1" ht="14.25">
      <c r="A2393" s="1"/>
    </row>
    <row r="2394" spans="1:1" ht="14.25">
      <c r="A2394" s="1"/>
    </row>
    <row r="2395" spans="1:1" ht="14.25">
      <c r="A2395" s="1"/>
    </row>
    <row r="2396" spans="1:1" ht="14.25">
      <c r="A2396" s="1"/>
    </row>
    <row r="2397" spans="1:1" ht="14.25">
      <c r="A2397" s="1"/>
    </row>
    <row r="2398" spans="1:1" ht="14.25">
      <c r="A2398" s="1"/>
    </row>
    <row r="2399" spans="1:1" ht="14.25">
      <c r="A2399" s="1"/>
    </row>
    <row r="2400" spans="1:1" ht="14.25">
      <c r="A2400" s="1"/>
    </row>
    <row r="2401" spans="1:1" ht="14.25">
      <c r="A2401" s="1"/>
    </row>
    <row r="2402" spans="1:1" ht="14.25">
      <c r="A2402" s="1"/>
    </row>
    <row r="2403" spans="1:1" ht="14.25">
      <c r="A2403" s="1"/>
    </row>
    <row r="2404" spans="1:1" ht="14.25">
      <c r="A2404" s="1"/>
    </row>
    <row r="2405" spans="1:1" ht="14.25">
      <c r="A2405" s="1"/>
    </row>
    <row r="2406" spans="1:1" ht="14.25">
      <c r="A2406" s="1"/>
    </row>
    <row r="2407" spans="1:1" ht="14.25">
      <c r="A2407" s="1"/>
    </row>
    <row r="2408" spans="1:1" ht="14.25">
      <c r="A2408" s="1"/>
    </row>
    <row r="2409" spans="1:1" ht="14.25">
      <c r="A2409" s="1"/>
    </row>
    <row r="2410" spans="1:1" ht="14.25">
      <c r="A2410" s="1"/>
    </row>
    <row r="2411" spans="1:1" ht="14.25">
      <c r="A2411" s="1"/>
    </row>
    <row r="2412" spans="1:1" ht="14.25">
      <c r="A2412" s="1"/>
    </row>
    <row r="2413" spans="1:1" ht="14.25">
      <c r="A2413" s="1"/>
    </row>
    <row r="2414" spans="1:1" ht="14.25">
      <c r="A2414" s="1"/>
    </row>
    <row r="2415" spans="1:1" ht="14.25">
      <c r="A2415" s="1"/>
    </row>
    <row r="2416" spans="1:1" ht="14.25">
      <c r="A2416" s="1"/>
    </row>
    <row r="2417" spans="1:1" ht="14.25">
      <c r="A2417" s="1"/>
    </row>
    <row r="2418" spans="1:1" ht="14.25">
      <c r="A2418" s="1"/>
    </row>
    <row r="2419" spans="1:1" ht="14.25">
      <c r="A2419" s="1"/>
    </row>
    <row r="2420" spans="1:1" ht="14.25">
      <c r="A2420" s="1"/>
    </row>
    <row r="2421" spans="1:1" ht="14.25">
      <c r="A2421" s="1"/>
    </row>
    <row r="2422" spans="1:1" ht="14.25">
      <c r="A2422" s="1"/>
    </row>
    <row r="2423" spans="1:1" ht="14.25">
      <c r="A2423" s="1"/>
    </row>
    <row r="2424" spans="1:1" ht="14.25">
      <c r="A2424" s="1"/>
    </row>
    <row r="2425" spans="1:1" ht="14.25">
      <c r="A2425" s="1"/>
    </row>
    <row r="2426" spans="1:1" ht="14.25">
      <c r="A2426" s="1"/>
    </row>
    <row r="2427" spans="1:1" ht="14.25">
      <c r="A2427" s="1"/>
    </row>
    <row r="2428" spans="1:1" ht="14.25">
      <c r="A2428" s="1"/>
    </row>
    <row r="2429" spans="1:1" ht="14.25">
      <c r="A2429" s="1"/>
    </row>
    <row r="2430" spans="1:1" ht="14.25">
      <c r="A2430" s="1"/>
    </row>
    <row r="2431" spans="1:1" ht="14.25">
      <c r="A2431" s="1"/>
    </row>
    <row r="2432" spans="1:1" ht="14.25">
      <c r="A2432" s="1"/>
    </row>
    <row r="2433" spans="1:1" ht="14.25">
      <c r="A2433" s="1"/>
    </row>
    <row r="2434" spans="1:1" ht="14.25">
      <c r="A2434" s="1"/>
    </row>
    <row r="2435" spans="1:1" ht="14.25">
      <c r="A2435" s="1"/>
    </row>
    <row r="2436" spans="1:1" ht="14.25">
      <c r="A2436" s="1"/>
    </row>
    <row r="2437" spans="1:1" ht="14.25">
      <c r="A2437" s="1"/>
    </row>
    <row r="2438" spans="1:1" ht="14.25">
      <c r="A2438" s="1"/>
    </row>
    <row r="2439" spans="1:1" ht="14.25">
      <c r="A2439" s="1"/>
    </row>
    <row r="2440" spans="1:1" ht="14.25">
      <c r="A2440" s="1"/>
    </row>
    <row r="2441" spans="1:1" ht="14.25">
      <c r="A2441" s="1"/>
    </row>
    <row r="2442" spans="1:1" ht="14.25">
      <c r="A2442" s="1"/>
    </row>
    <row r="2443" spans="1:1" ht="14.25">
      <c r="A2443" s="1"/>
    </row>
    <row r="2444" spans="1:1" ht="14.25">
      <c r="A2444" s="1"/>
    </row>
    <row r="2445" spans="1:1" ht="14.25">
      <c r="A2445" s="1"/>
    </row>
    <row r="2446" spans="1:1" ht="14.25">
      <c r="A2446" s="1"/>
    </row>
    <row r="2447" spans="1:1" ht="14.25">
      <c r="A2447" s="1"/>
    </row>
    <row r="2448" spans="1:1" ht="14.25">
      <c r="A2448" s="1"/>
    </row>
    <row r="2449" spans="1:1" ht="14.25">
      <c r="A2449" s="1"/>
    </row>
    <row r="2450" spans="1:1" ht="14.25">
      <c r="A2450" s="1"/>
    </row>
    <row r="2451" spans="1:1" ht="14.25">
      <c r="A2451" s="1"/>
    </row>
    <row r="2452" spans="1:1" ht="14.25">
      <c r="A2452" s="1"/>
    </row>
    <row r="2453" spans="1:1" ht="14.25">
      <c r="A2453" s="1"/>
    </row>
    <row r="2454" spans="1:1" ht="14.25">
      <c r="A2454" s="1"/>
    </row>
    <row r="2455" spans="1:1" ht="14.25">
      <c r="A2455" s="1"/>
    </row>
    <row r="2456" spans="1:1" ht="14.25">
      <c r="A2456" s="1"/>
    </row>
    <row r="2457" spans="1:1" ht="14.25">
      <c r="A2457" s="1"/>
    </row>
    <row r="2458" spans="1:1" ht="14.25">
      <c r="A2458" s="1"/>
    </row>
    <row r="2459" spans="1:1" ht="14.25">
      <c r="A2459" s="1"/>
    </row>
    <row r="2460" spans="1:1" ht="14.25">
      <c r="A2460" s="1"/>
    </row>
    <row r="2461" spans="1:1" ht="14.25">
      <c r="A2461" s="1"/>
    </row>
    <row r="2462" spans="1:1" ht="14.25">
      <c r="A2462" s="1"/>
    </row>
    <row r="2463" spans="1:1" ht="14.25">
      <c r="A2463" s="1"/>
    </row>
    <row r="2464" spans="1:1" ht="14.25">
      <c r="A2464" s="1"/>
    </row>
    <row r="2465" spans="1:1" ht="14.25">
      <c r="A2465" s="1"/>
    </row>
    <row r="2466" spans="1:1" ht="14.25">
      <c r="A2466" s="1"/>
    </row>
    <row r="2467" spans="1:1" ht="14.25">
      <c r="A2467" s="1"/>
    </row>
    <row r="2468" spans="1:1" ht="14.25">
      <c r="A2468" s="1"/>
    </row>
    <row r="2469" spans="1:1" ht="14.25">
      <c r="A2469" s="1"/>
    </row>
    <row r="2470" spans="1:1" ht="14.25">
      <c r="A2470" s="1"/>
    </row>
    <row r="2471" spans="1:1" ht="14.25">
      <c r="A2471" s="1"/>
    </row>
    <row r="2472" spans="1:1" ht="14.25">
      <c r="A2472" s="1"/>
    </row>
    <row r="2473" spans="1:1" ht="14.25">
      <c r="A2473" s="1"/>
    </row>
    <row r="2474" spans="1:1" ht="14.25">
      <c r="A2474" s="1"/>
    </row>
    <row r="2475" spans="1:1" ht="14.25">
      <c r="A2475" s="1"/>
    </row>
    <row r="2476" spans="1:1" ht="14.25">
      <c r="A2476" s="1"/>
    </row>
    <row r="2477" spans="1:1" ht="14.25">
      <c r="A2477" s="1"/>
    </row>
    <row r="2478" spans="1:1" ht="14.25">
      <c r="A2478" s="1"/>
    </row>
    <row r="2479" spans="1:1" ht="14.25">
      <c r="A2479" s="1"/>
    </row>
    <row r="2480" spans="1:1" ht="14.25">
      <c r="A2480" s="1"/>
    </row>
    <row r="2481" spans="1:1" ht="14.25">
      <c r="A2481" s="1"/>
    </row>
    <row r="2482" spans="1:1" ht="14.25">
      <c r="A2482" s="1"/>
    </row>
    <row r="2483" spans="1:1" ht="14.25">
      <c r="A2483" s="1"/>
    </row>
    <row r="2484" spans="1:1" ht="14.25">
      <c r="A2484" s="1"/>
    </row>
    <row r="2485" spans="1:1" ht="14.25">
      <c r="A2485" s="1"/>
    </row>
    <row r="2486" spans="1:1" ht="14.25">
      <c r="A2486" s="1"/>
    </row>
    <row r="2487" spans="1:1" ht="14.25">
      <c r="A2487" s="1"/>
    </row>
    <row r="2488" spans="1:1" ht="14.25">
      <c r="A2488" s="1"/>
    </row>
    <row r="2489" spans="1:1" ht="14.25">
      <c r="A2489" s="1"/>
    </row>
    <row r="2490" spans="1:1" ht="14.25">
      <c r="A2490" s="1"/>
    </row>
    <row r="2491" spans="1:1" ht="14.25">
      <c r="A2491" s="1"/>
    </row>
    <row r="2492" spans="1:1" ht="14.25">
      <c r="A2492" s="1"/>
    </row>
    <row r="2493" spans="1:1" ht="14.25">
      <c r="A2493" s="1"/>
    </row>
    <row r="2494" spans="1:1" ht="14.25">
      <c r="A2494" s="1"/>
    </row>
    <row r="2495" spans="1:1" ht="14.25">
      <c r="A2495" s="1"/>
    </row>
    <row r="2496" spans="1:1" ht="14.25">
      <c r="A2496" s="1"/>
    </row>
    <row r="2497" spans="1:1" ht="14.25">
      <c r="A2497" s="1"/>
    </row>
    <row r="2498" spans="1:1" ht="14.25">
      <c r="A2498" s="1"/>
    </row>
    <row r="2499" spans="1:1" ht="14.25">
      <c r="A2499" s="1"/>
    </row>
    <row r="2500" spans="1:1" ht="14.25">
      <c r="A2500" s="1"/>
    </row>
    <row r="2501" spans="1:1" ht="14.25">
      <c r="A2501" s="1"/>
    </row>
    <row r="2502" spans="1:1" ht="14.25">
      <c r="A2502" s="1"/>
    </row>
    <row r="2503" spans="1:1" ht="14.25">
      <c r="A2503" s="1"/>
    </row>
    <row r="2504" spans="1:1" ht="14.25">
      <c r="A2504" s="1"/>
    </row>
    <row r="2505" spans="1:1" ht="14.25">
      <c r="A2505" s="1"/>
    </row>
    <row r="2506" spans="1:1" ht="14.25">
      <c r="A2506" s="1"/>
    </row>
    <row r="2507" spans="1:1" ht="14.25">
      <c r="A2507" s="1"/>
    </row>
    <row r="2508" spans="1:1" ht="14.25">
      <c r="A2508" s="1"/>
    </row>
    <row r="2509" spans="1:1" ht="14.25">
      <c r="A2509" s="1"/>
    </row>
    <row r="2510" spans="1:1" ht="14.25">
      <c r="A2510" s="1"/>
    </row>
    <row r="2511" spans="1:1" ht="14.25">
      <c r="A2511" s="1"/>
    </row>
    <row r="2512" spans="1:1" ht="14.25">
      <c r="A2512" s="1"/>
    </row>
    <row r="2513" spans="1:1" ht="14.25">
      <c r="A2513" s="1"/>
    </row>
    <row r="2514" spans="1:1" ht="14.25">
      <c r="A2514" s="1"/>
    </row>
    <row r="2515" spans="1:1" ht="14.25">
      <c r="A2515" s="1"/>
    </row>
    <row r="2516" spans="1:1" ht="14.25">
      <c r="A2516" s="1"/>
    </row>
    <row r="2517" spans="1:1" ht="14.25">
      <c r="A2517" s="1"/>
    </row>
    <row r="2518" spans="1:1" ht="14.25">
      <c r="A2518" s="1"/>
    </row>
    <row r="2519" spans="1:1" ht="14.25">
      <c r="A2519" s="1"/>
    </row>
    <row r="2520" spans="1:1" ht="14.25">
      <c r="A2520" s="1"/>
    </row>
    <row r="2521" spans="1:1" ht="14.25">
      <c r="A2521" s="1"/>
    </row>
    <row r="2522" spans="1:1" ht="14.25">
      <c r="A2522" s="1"/>
    </row>
    <row r="2523" spans="1:1" ht="14.25">
      <c r="A2523" s="1"/>
    </row>
    <row r="2524" spans="1:1" ht="14.25">
      <c r="A2524" s="1"/>
    </row>
    <row r="2525" spans="1:1" ht="14.25">
      <c r="A2525" s="1"/>
    </row>
    <row r="2526" spans="1:1" ht="14.25">
      <c r="A2526" s="1"/>
    </row>
    <row r="2527" spans="1:1" ht="14.25">
      <c r="A2527" s="1"/>
    </row>
    <row r="2528" spans="1:1" ht="14.25">
      <c r="A2528" s="1"/>
    </row>
    <row r="2529" spans="1:1" ht="14.25">
      <c r="A2529" s="1"/>
    </row>
    <row r="2530" spans="1:1" ht="14.25">
      <c r="A2530" s="1"/>
    </row>
    <row r="2531" spans="1:1" ht="14.25">
      <c r="A2531" s="1"/>
    </row>
    <row r="2532" spans="1:1" ht="14.25">
      <c r="A2532" s="1"/>
    </row>
    <row r="2533" spans="1:1" ht="14.25">
      <c r="A2533" s="1"/>
    </row>
    <row r="2534" spans="1:1" ht="14.25">
      <c r="A2534" s="1"/>
    </row>
    <row r="2535" spans="1:1" ht="14.25">
      <c r="A2535" s="1"/>
    </row>
    <row r="2536" spans="1:1" ht="14.25">
      <c r="A2536" s="1"/>
    </row>
    <row r="2537" spans="1:1" ht="14.25">
      <c r="A2537" s="1"/>
    </row>
    <row r="2538" spans="1:1" ht="14.25">
      <c r="A2538" s="1"/>
    </row>
    <row r="2539" spans="1:1" ht="14.25">
      <c r="A2539" s="1"/>
    </row>
    <row r="2540" spans="1:1" ht="14.25">
      <c r="A2540" s="1"/>
    </row>
    <row r="2541" spans="1:1" ht="14.25">
      <c r="A2541" s="1"/>
    </row>
    <row r="2542" spans="1:1" ht="14.25">
      <c r="A2542" s="1"/>
    </row>
    <row r="2543" spans="1:1" ht="14.25">
      <c r="A2543" s="1"/>
    </row>
    <row r="2544" spans="1:1" ht="14.25">
      <c r="A2544" s="1"/>
    </row>
    <row r="2545" spans="1:1" ht="14.25">
      <c r="A2545" s="1"/>
    </row>
    <row r="2546" spans="1:1" ht="14.25">
      <c r="A2546" s="1"/>
    </row>
    <row r="2547" spans="1:1" ht="14.25">
      <c r="A2547" s="1"/>
    </row>
    <row r="2548" spans="1:1" ht="14.25">
      <c r="A2548" s="1"/>
    </row>
    <row r="2549" spans="1:1" ht="14.25">
      <c r="A2549" s="1"/>
    </row>
    <row r="2550" spans="1:1" ht="14.25">
      <c r="A2550" s="1"/>
    </row>
    <row r="2551" spans="1:1" ht="14.25">
      <c r="A2551" s="1"/>
    </row>
    <row r="2552" spans="1:1" ht="14.25">
      <c r="A2552" s="1"/>
    </row>
    <row r="2553" spans="1:1" ht="14.25">
      <c r="A2553" s="1"/>
    </row>
    <row r="2554" spans="1:1" ht="14.25">
      <c r="A2554" s="1"/>
    </row>
    <row r="2555" spans="1:1" ht="14.25">
      <c r="A2555" s="1"/>
    </row>
    <row r="2556" spans="1:1" ht="14.25">
      <c r="A2556" s="1"/>
    </row>
    <row r="2557" spans="1:1" ht="14.25">
      <c r="A2557" s="1"/>
    </row>
    <row r="2558" spans="1:1" ht="14.25">
      <c r="A2558" s="1"/>
    </row>
    <row r="2559" spans="1:1" ht="14.25">
      <c r="A2559" s="1"/>
    </row>
    <row r="2560" spans="1:1" ht="14.25">
      <c r="A2560" s="1"/>
    </row>
    <row r="2561" spans="1:1" ht="14.25">
      <c r="A2561" s="1"/>
    </row>
    <row r="2562" spans="1:1" ht="14.25">
      <c r="A2562" s="1"/>
    </row>
    <row r="2563" spans="1:1" ht="14.25">
      <c r="A2563" s="1"/>
    </row>
    <row r="2564" spans="1:1" ht="14.25">
      <c r="A2564" s="1"/>
    </row>
    <row r="2565" spans="1:1" ht="14.25">
      <c r="A2565" s="1"/>
    </row>
    <row r="2566" spans="1:1" ht="14.25">
      <c r="A2566" s="1"/>
    </row>
    <row r="2567" spans="1:1" ht="14.25">
      <c r="A2567" s="1"/>
    </row>
    <row r="2568" spans="1:1" ht="14.25">
      <c r="A2568" s="1"/>
    </row>
    <row r="2569" spans="1:1" ht="14.25">
      <c r="A2569" s="1"/>
    </row>
    <row r="2570" spans="1:1" ht="14.25">
      <c r="A2570" s="1"/>
    </row>
    <row r="2571" spans="1:1" ht="14.25">
      <c r="A2571" s="1"/>
    </row>
    <row r="2572" spans="1:1" ht="14.25">
      <c r="A2572" s="1"/>
    </row>
    <row r="2573" spans="1:1" ht="14.25">
      <c r="A2573" s="1"/>
    </row>
    <row r="2574" spans="1:1" ht="14.25">
      <c r="A2574" s="1"/>
    </row>
    <row r="2575" spans="1:1" ht="14.25">
      <c r="A2575" s="1"/>
    </row>
    <row r="2576" spans="1:1" ht="14.25">
      <c r="A2576" s="1"/>
    </row>
    <row r="2577" spans="1:1" ht="14.25">
      <c r="A2577" s="1"/>
    </row>
    <row r="2578" spans="1:1" ht="14.25">
      <c r="A2578" s="1"/>
    </row>
    <row r="2579" spans="1:1" ht="14.25">
      <c r="A2579" s="1"/>
    </row>
    <row r="2580" spans="1:1" ht="14.25">
      <c r="A2580" s="1"/>
    </row>
    <row r="2581" spans="1:1" ht="14.25">
      <c r="A2581" s="1"/>
    </row>
    <row r="2582" spans="1:1" ht="14.25">
      <c r="A2582" s="1"/>
    </row>
    <row r="2583" spans="1:1" ht="14.25">
      <c r="A2583" s="1"/>
    </row>
    <row r="2584" spans="1:1" ht="14.25">
      <c r="A2584" s="1"/>
    </row>
    <row r="2585" spans="1:1" ht="14.25">
      <c r="A2585" s="1"/>
    </row>
    <row r="2586" spans="1:1" ht="14.25">
      <c r="A2586" s="1"/>
    </row>
    <row r="2587" spans="1:1" ht="14.25">
      <c r="A2587" s="1"/>
    </row>
    <row r="2588" spans="1:1" ht="14.25">
      <c r="A2588" s="1"/>
    </row>
    <row r="2589" spans="1:1" ht="14.25">
      <c r="A2589" s="1"/>
    </row>
    <row r="2590" spans="1:1" ht="14.25">
      <c r="A2590" s="1"/>
    </row>
    <row r="2591" spans="1:1" ht="14.25">
      <c r="A2591" s="1"/>
    </row>
    <row r="2592" spans="1:1" ht="14.25">
      <c r="A2592" s="1"/>
    </row>
    <row r="2593" spans="1:1" ht="14.25">
      <c r="A2593" s="1"/>
    </row>
    <row r="2594" spans="1:1" ht="14.25">
      <c r="A2594" s="1"/>
    </row>
    <row r="2595" spans="1:1" ht="14.25">
      <c r="A2595" s="1"/>
    </row>
    <row r="2596" spans="1:1" ht="14.25">
      <c r="A2596" s="1"/>
    </row>
    <row r="2597" spans="1:1" ht="14.25">
      <c r="A2597" s="1"/>
    </row>
    <row r="2598" spans="1:1" ht="14.25">
      <c r="A2598" s="1"/>
    </row>
    <row r="2599" spans="1:1" ht="14.25">
      <c r="A2599" s="1"/>
    </row>
    <row r="2600" spans="1:1" ht="14.25">
      <c r="A2600" s="1"/>
    </row>
    <row r="2601" spans="1:1" ht="14.25">
      <c r="A2601" s="1"/>
    </row>
    <row r="2602" spans="1:1" ht="14.25">
      <c r="A2602" s="1"/>
    </row>
    <row r="2603" spans="1:1" ht="14.25">
      <c r="A2603" s="1"/>
    </row>
    <row r="2604" spans="1:1" ht="14.25">
      <c r="A2604" s="1"/>
    </row>
    <row r="2605" spans="1:1" ht="14.25">
      <c r="A2605" s="1"/>
    </row>
    <row r="2606" spans="1:1" ht="14.25">
      <c r="A2606" s="1"/>
    </row>
    <row r="2607" spans="1:1" ht="14.25">
      <c r="A2607" s="1"/>
    </row>
    <row r="2608" spans="1:1" ht="14.25">
      <c r="A2608" s="1"/>
    </row>
    <row r="2609" spans="1:1" ht="14.25">
      <c r="A2609" s="1"/>
    </row>
    <row r="2610" spans="1:1" ht="14.25">
      <c r="A2610" s="1"/>
    </row>
    <row r="2611" spans="1:1" ht="14.25">
      <c r="A2611" s="1"/>
    </row>
    <row r="2612" spans="1:1" ht="14.25">
      <c r="A2612" s="1"/>
    </row>
    <row r="2613" spans="1:1" ht="14.25">
      <c r="A2613" s="1"/>
    </row>
    <row r="2614" spans="1:1" ht="14.25">
      <c r="A2614" s="1"/>
    </row>
    <row r="2615" spans="1:1" ht="14.25">
      <c r="A2615" s="1"/>
    </row>
    <row r="2616" spans="1:1" ht="14.25">
      <c r="A2616" s="1"/>
    </row>
    <row r="2617" spans="1:1" ht="14.25">
      <c r="A2617" s="1"/>
    </row>
    <row r="2618" spans="1:1" ht="14.25">
      <c r="A2618" s="1"/>
    </row>
    <row r="2619" spans="1:1" ht="14.25">
      <c r="A2619" s="1"/>
    </row>
    <row r="2620" spans="1:1" ht="14.25">
      <c r="A2620" s="1"/>
    </row>
    <row r="2621" spans="1:1" ht="14.25">
      <c r="A2621" s="1"/>
    </row>
    <row r="2622" spans="1:1" ht="14.25">
      <c r="A2622" s="1"/>
    </row>
    <row r="2623" spans="1:1" ht="14.25">
      <c r="A2623" s="1"/>
    </row>
    <row r="2624" spans="1:1" ht="14.25">
      <c r="A2624" s="1"/>
    </row>
    <row r="2625" spans="1:1" ht="14.25">
      <c r="A2625" s="1"/>
    </row>
    <row r="2626" spans="1:1" ht="14.25">
      <c r="A2626" s="1"/>
    </row>
    <row r="2627" spans="1:1" ht="14.25">
      <c r="A2627" s="1"/>
    </row>
    <row r="2628" spans="1:1" ht="14.25">
      <c r="A2628" s="1"/>
    </row>
    <row r="2629" spans="1:1" ht="14.25">
      <c r="A2629" s="1"/>
    </row>
    <row r="2630" spans="1:1" ht="14.25">
      <c r="A2630" s="1"/>
    </row>
    <row r="2631" spans="1:1" ht="14.25">
      <c r="A2631" s="1"/>
    </row>
    <row r="2632" spans="1:1" ht="14.25">
      <c r="A2632" s="1"/>
    </row>
    <row r="2633" spans="1:1" ht="14.25">
      <c r="A2633" s="1"/>
    </row>
    <row r="2634" spans="1:1" ht="14.25">
      <c r="A2634" s="1"/>
    </row>
    <row r="2635" spans="1:1" ht="14.25">
      <c r="A2635" s="1"/>
    </row>
    <row r="2636" spans="1:1" ht="14.25">
      <c r="A2636" s="1"/>
    </row>
    <row r="2637" spans="1:1" ht="14.25">
      <c r="A2637" s="1"/>
    </row>
    <row r="2638" spans="1:1" ht="14.25">
      <c r="A2638" s="1"/>
    </row>
    <row r="2639" spans="1:1" ht="14.25">
      <c r="A2639" s="1"/>
    </row>
    <row r="2640" spans="1:1" ht="14.25">
      <c r="A2640" s="1"/>
    </row>
    <row r="2641" spans="1:1" ht="14.25">
      <c r="A2641" s="1"/>
    </row>
    <row r="2642" spans="1:1" ht="14.25">
      <c r="A2642" s="1"/>
    </row>
    <row r="2643" spans="1:1" ht="14.25">
      <c r="A2643" s="1"/>
    </row>
    <row r="2644" spans="1:1" ht="14.25">
      <c r="A2644" s="1"/>
    </row>
    <row r="2645" spans="1:1" ht="14.25">
      <c r="A2645" s="1"/>
    </row>
    <row r="2646" spans="1:1" ht="14.25">
      <c r="A2646" s="1"/>
    </row>
    <row r="2647" spans="1:1" ht="14.25">
      <c r="A2647" s="1"/>
    </row>
    <row r="2648" spans="1:1" ht="14.25">
      <c r="A2648" s="1"/>
    </row>
    <row r="2649" spans="1:1" ht="14.25">
      <c r="A2649" s="1"/>
    </row>
    <row r="2650" spans="1:1" ht="14.25">
      <c r="A2650" s="1"/>
    </row>
    <row r="2651" spans="1:1" ht="14.25">
      <c r="A2651" s="1"/>
    </row>
    <row r="2652" spans="1:1" ht="14.25">
      <c r="A2652" s="1"/>
    </row>
    <row r="2653" spans="1:1" ht="14.25">
      <c r="A2653" s="1"/>
    </row>
    <row r="2654" spans="1:1" ht="14.25">
      <c r="A2654" s="1"/>
    </row>
    <row r="2655" spans="1:1" ht="14.25">
      <c r="A2655" s="1"/>
    </row>
    <row r="2656" spans="1:1" ht="14.25">
      <c r="A2656" s="1"/>
    </row>
    <row r="2657" spans="1:1" ht="14.25">
      <c r="A2657" s="1"/>
    </row>
    <row r="2658" spans="1:1" ht="14.25">
      <c r="A2658" s="1"/>
    </row>
    <row r="2659" spans="1:1" ht="14.25">
      <c r="A2659" s="1"/>
    </row>
    <row r="2660" spans="1:1" ht="14.25">
      <c r="A2660" s="1"/>
    </row>
    <row r="2661" spans="1:1" ht="14.25">
      <c r="A2661" s="1"/>
    </row>
    <row r="2662" spans="1:1" ht="14.25">
      <c r="A2662" s="1"/>
    </row>
    <row r="2663" spans="1:1" ht="14.25">
      <c r="A2663" s="1"/>
    </row>
    <row r="2664" spans="1:1" ht="14.25">
      <c r="A2664" s="1"/>
    </row>
    <row r="2665" spans="1:1" ht="14.25">
      <c r="A2665" s="1"/>
    </row>
    <row r="2666" spans="1:1" ht="14.25">
      <c r="A2666" s="1"/>
    </row>
    <row r="2667" spans="1:1" ht="14.25">
      <c r="A2667" s="1"/>
    </row>
    <row r="2668" spans="1:1" ht="14.25">
      <c r="A2668" s="1"/>
    </row>
    <row r="2669" spans="1:1" ht="14.25">
      <c r="A2669" s="1"/>
    </row>
    <row r="2670" spans="1:1" ht="14.25">
      <c r="A2670" s="1"/>
    </row>
    <row r="2671" spans="1:1" ht="14.25">
      <c r="A2671" s="1"/>
    </row>
    <row r="2672" spans="1:1" ht="14.25">
      <c r="A2672" s="1"/>
    </row>
    <row r="2673" spans="1:1" ht="14.25">
      <c r="A2673" s="1"/>
    </row>
    <row r="2674" spans="1:1" ht="14.25">
      <c r="A2674" s="1"/>
    </row>
    <row r="2675" spans="1:1" ht="14.25">
      <c r="A2675" s="1"/>
    </row>
    <row r="2676" spans="1:1" ht="14.25">
      <c r="A2676" s="1"/>
    </row>
    <row r="2677" spans="1:1" ht="14.25">
      <c r="A2677" s="1"/>
    </row>
    <row r="2678" spans="1:1" ht="14.25">
      <c r="A2678" s="1"/>
    </row>
    <row r="2679" spans="1:1" ht="14.25">
      <c r="A2679" s="1"/>
    </row>
    <row r="2680" spans="1:1" ht="14.25">
      <c r="A2680" s="1"/>
    </row>
    <row r="2681" spans="1:1" ht="14.25">
      <c r="A2681" s="1"/>
    </row>
    <row r="2682" spans="1:1" ht="14.25">
      <c r="A2682" s="1"/>
    </row>
    <row r="2683" spans="1:1" ht="14.25">
      <c r="A2683" s="1"/>
    </row>
    <row r="2684" spans="1:1" ht="14.25">
      <c r="A2684" s="1"/>
    </row>
    <row r="2685" spans="1:1" ht="14.25">
      <c r="A2685" s="1"/>
    </row>
    <row r="2686" spans="1:1" ht="14.25">
      <c r="A2686" s="1"/>
    </row>
    <row r="2687" spans="1:1" ht="14.25">
      <c r="A2687" s="1"/>
    </row>
    <row r="2688" spans="1:1" ht="14.25">
      <c r="A2688" s="1"/>
    </row>
    <row r="2689" spans="1:1" ht="14.25">
      <c r="A2689" s="1"/>
    </row>
    <row r="2690" spans="1:1" ht="14.25">
      <c r="A2690" s="1"/>
    </row>
    <row r="2691" spans="1:1" ht="14.25">
      <c r="A2691" s="1"/>
    </row>
    <row r="2692" spans="1:1" ht="14.25">
      <c r="A2692" s="1"/>
    </row>
    <row r="2693" spans="1:1" ht="14.25">
      <c r="A2693" s="1"/>
    </row>
    <row r="2694" spans="1:1" ht="14.25">
      <c r="A2694" s="1"/>
    </row>
    <row r="2695" spans="1:1" ht="14.25">
      <c r="A2695" s="1"/>
    </row>
    <row r="2696" spans="1:1" ht="14.25">
      <c r="A2696" s="1"/>
    </row>
    <row r="2697" spans="1:1" ht="14.25">
      <c r="A2697" s="1"/>
    </row>
    <row r="2698" spans="1:1" ht="14.25">
      <c r="A2698" s="1"/>
    </row>
    <row r="2699" spans="1:1" ht="14.25">
      <c r="A2699" s="1"/>
    </row>
    <row r="2700" spans="1:1" ht="14.25">
      <c r="A2700" s="1"/>
    </row>
    <row r="2701" spans="1:1" ht="14.25">
      <c r="A2701" s="1"/>
    </row>
    <row r="2702" spans="1:1" ht="14.25">
      <c r="A2702" s="1"/>
    </row>
    <row r="2703" spans="1:1" ht="14.25">
      <c r="A2703" s="1"/>
    </row>
    <row r="2704" spans="1:1" ht="14.25">
      <c r="A2704" s="1"/>
    </row>
    <row r="2705" spans="1:1" ht="14.25">
      <c r="A2705" s="1"/>
    </row>
    <row r="2706" spans="1:1" ht="14.25">
      <c r="A2706" s="1"/>
    </row>
    <row r="2707" spans="1:1" ht="14.25">
      <c r="A2707" s="1"/>
    </row>
    <row r="2708" spans="1:1" ht="14.25">
      <c r="A2708" s="1"/>
    </row>
    <row r="2709" spans="1:1" ht="14.25">
      <c r="A2709" s="1"/>
    </row>
    <row r="2710" spans="1:1" ht="14.25">
      <c r="A2710" s="1"/>
    </row>
    <row r="2711" spans="1:1" ht="14.25">
      <c r="A2711" s="1"/>
    </row>
    <row r="2712" spans="1:1" ht="14.25">
      <c r="A2712" s="1"/>
    </row>
    <row r="2713" spans="1:1" ht="14.25">
      <c r="A2713" s="1"/>
    </row>
    <row r="2714" spans="1:1" ht="14.25">
      <c r="A2714" s="1"/>
    </row>
    <row r="2715" spans="1:1" ht="14.25">
      <c r="A2715" s="1"/>
    </row>
    <row r="2716" spans="1:1" ht="14.25">
      <c r="A2716" s="1"/>
    </row>
    <row r="2717" spans="1:1" ht="14.25">
      <c r="A2717" s="1"/>
    </row>
    <row r="2718" spans="1:1" ht="14.25">
      <c r="A2718" s="1"/>
    </row>
    <row r="2719" spans="1:1" ht="14.25">
      <c r="A2719" s="1"/>
    </row>
    <row r="2720" spans="1:1" ht="14.25">
      <c r="A2720" s="1"/>
    </row>
    <row r="2721" spans="1:1" ht="14.25">
      <c r="A2721" s="1"/>
    </row>
    <row r="2722" spans="1:1" ht="14.25">
      <c r="A2722" s="1"/>
    </row>
    <row r="2723" spans="1:1" ht="14.25">
      <c r="A2723" s="1"/>
    </row>
    <row r="2724" spans="1:1" ht="14.25">
      <c r="A2724" s="1"/>
    </row>
    <row r="2725" spans="1:1" ht="14.25">
      <c r="A2725" s="1"/>
    </row>
    <row r="2726" spans="1:1" ht="14.25">
      <c r="A2726" s="1"/>
    </row>
    <row r="2727" spans="1:1" ht="14.25">
      <c r="A2727" s="1"/>
    </row>
    <row r="2728" spans="1:1" ht="14.25">
      <c r="A2728" s="1"/>
    </row>
    <row r="2729" spans="1:1" ht="14.25">
      <c r="A2729" s="1"/>
    </row>
    <row r="2730" spans="1:1" ht="14.25">
      <c r="A2730" s="1"/>
    </row>
    <row r="2731" spans="1:1" ht="14.25">
      <c r="A2731" s="1"/>
    </row>
    <row r="2732" spans="1:1" ht="14.25">
      <c r="A2732" s="1"/>
    </row>
    <row r="2733" spans="1:1" ht="14.25">
      <c r="A2733" s="1"/>
    </row>
    <row r="2734" spans="1:1" ht="14.25">
      <c r="A2734" s="1"/>
    </row>
    <row r="2735" spans="1:1" ht="14.25">
      <c r="A2735" s="1"/>
    </row>
    <row r="2736" spans="1:1" ht="14.25">
      <c r="A2736" s="1"/>
    </row>
    <row r="2737" spans="1:1" ht="14.25">
      <c r="A2737" s="1"/>
    </row>
    <row r="2738" spans="1:1" ht="14.25">
      <c r="A2738" s="1"/>
    </row>
    <row r="2739" spans="1:1" ht="14.25">
      <c r="A2739" s="1"/>
    </row>
    <row r="2740" spans="1:1" ht="14.25">
      <c r="A2740" s="1"/>
    </row>
    <row r="2741" spans="1:1" ht="14.25">
      <c r="A2741" s="1"/>
    </row>
    <row r="2742" spans="1:1" ht="14.25">
      <c r="A2742" s="1"/>
    </row>
    <row r="2743" spans="1:1" ht="14.25">
      <c r="A2743" s="1"/>
    </row>
    <row r="2744" spans="1:1" ht="14.25">
      <c r="A2744" s="1"/>
    </row>
    <row r="2745" spans="1:1" ht="14.25">
      <c r="A2745" s="1"/>
    </row>
    <row r="2746" spans="1:1" ht="14.25">
      <c r="A2746" s="1"/>
    </row>
    <row r="2747" spans="1:1" ht="14.25">
      <c r="A2747" s="1"/>
    </row>
    <row r="2748" spans="1:1" ht="14.25">
      <c r="A2748" s="1"/>
    </row>
    <row r="2749" spans="1:1" ht="14.25">
      <c r="A2749" s="1"/>
    </row>
    <row r="2750" spans="1:1" ht="14.25">
      <c r="A2750" s="1"/>
    </row>
    <row r="2751" spans="1:1" ht="14.25">
      <c r="A2751" s="1"/>
    </row>
    <row r="2752" spans="1:1" ht="14.25">
      <c r="A2752" s="1"/>
    </row>
    <row r="2753" spans="1:1" ht="14.25">
      <c r="A2753" s="1"/>
    </row>
    <row r="2754" spans="1:1" ht="14.25">
      <c r="A2754" s="1"/>
    </row>
    <row r="2755" spans="1:1" ht="14.25">
      <c r="A2755" s="1"/>
    </row>
    <row r="2756" spans="1:1" ht="14.25">
      <c r="A2756" s="1"/>
    </row>
    <row r="2757" spans="1:1" ht="14.25">
      <c r="A2757" s="1"/>
    </row>
    <row r="2758" spans="1:1" ht="14.25">
      <c r="A2758" s="1"/>
    </row>
    <row r="2759" spans="1:1" ht="14.25">
      <c r="A2759" s="1"/>
    </row>
    <row r="2760" spans="1:1" ht="14.25">
      <c r="A2760" s="1"/>
    </row>
    <row r="2761" spans="1:1" ht="14.25">
      <c r="A2761" s="1"/>
    </row>
    <row r="2762" spans="1:1" ht="14.25">
      <c r="A2762" s="1"/>
    </row>
    <row r="2763" spans="1:1" ht="14.25">
      <c r="A2763" s="1"/>
    </row>
    <row r="2764" spans="1:1" ht="14.25">
      <c r="A2764" s="1"/>
    </row>
    <row r="2765" spans="1:1" ht="14.25">
      <c r="A2765" s="1"/>
    </row>
    <row r="2766" spans="1:1" ht="14.25">
      <c r="A2766" s="1"/>
    </row>
    <row r="2767" spans="1:1" ht="14.25">
      <c r="A2767" s="1"/>
    </row>
    <row r="2768" spans="1:1" ht="14.25">
      <c r="A2768" s="1"/>
    </row>
    <row r="2769" spans="1:1" ht="14.25">
      <c r="A2769" s="1"/>
    </row>
    <row r="2770" spans="1:1" ht="14.25">
      <c r="A2770" s="1"/>
    </row>
    <row r="2771" spans="1:1" ht="14.25">
      <c r="A2771" s="1"/>
    </row>
    <row r="2772" spans="1:1" ht="14.25">
      <c r="A2772" s="1"/>
    </row>
    <row r="2773" spans="1:1" ht="14.25">
      <c r="A2773" s="1"/>
    </row>
    <row r="2774" spans="1:1" ht="14.25">
      <c r="A2774" s="1"/>
    </row>
    <row r="2775" spans="1:1" ht="14.25">
      <c r="A2775" s="1"/>
    </row>
    <row r="2776" spans="1:1" ht="14.25">
      <c r="A2776" s="1"/>
    </row>
    <row r="2777" spans="1:1" ht="14.25">
      <c r="A2777" s="1"/>
    </row>
    <row r="2778" spans="1:1" ht="14.25">
      <c r="A2778" s="1"/>
    </row>
    <row r="2779" spans="1:1" ht="14.25">
      <c r="A2779" s="1"/>
    </row>
    <row r="2780" spans="1:1" ht="14.25">
      <c r="A2780" s="1"/>
    </row>
    <row r="2781" spans="1:1" ht="14.25">
      <c r="A2781" s="1"/>
    </row>
    <row r="2782" spans="1:1" ht="14.25">
      <c r="A2782" s="1"/>
    </row>
    <row r="2783" spans="1:1" ht="14.25">
      <c r="A2783" s="1"/>
    </row>
    <row r="2784" spans="1:1" ht="14.25">
      <c r="A2784" s="1"/>
    </row>
    <row r="2785" spans="1:1" ht="14.25">
      <c r="A2785" s="1"/>
    </row>
    <row r="2786" spans="1:1" ht="14.25">
      <c r="A2786" s="1"/>
    </row>
    <row r="2787" spans="1:1" ht="14.25">
      <c r="A2787" s="1"/>
    </row>
    <row r="2788" spans="1:1" ht="14.25">
      <c r="A2788" s="1"/>
    </row>
    <row r="2789" spans="1:1" ht="14.25">
      <c r="A2789" s="1"/>
    </row>
    <row r="2790" spans="1:1" ht="14.25">
      <c r="A2790" s="1"/>
    </row>
    <row r="2791" spans="1:1" ht="14.25">
      <c r="A2791" s="1"/>
    </row>
    <row r="2792" spans="1:1" ht="14.25">
      <c r="A2792" s="1"/>
    </row>
    <row r="2793" spans="1:1" ht="14.25">
      <c r="A2793" s="1"/>
    </row>
    <row r="2794" spans="1:1" ht="14.25">
      <c r="A2794" s="1"/>
    </row>
    <row r="2795" spans="1:1" ht="14.25">
      <c r="A2795" s="1"/>
    </row>
    <row r="2796" spans="1:1" ht="14.25">
      <c r="A2796" s="1"/>
    </row>
    <row r="2797" spans="1:1" ht="14.25">
      <c r="A2797" s="1"/>
    </row>
    <row r="2798" spans="1:1" ht="14.25">
      <c r="A2798" s="1"/>
    </row>
    <row r="2799" spans="1:1" ht="14.25">
      <c r="A2799" s="1"/>
    </row>
    <row r="2800" spans="1:1" ht="14.25">
      <c r="A2800" s="1"/>
    </row>
    <row r="2801" spans="1:1" ht="14.25">
      <c r="A2801" s="1"/>
    </row>
    <row r="2802" spans="1:1" ht="14.25">
      <c r="A2802" s="1"/>
    </row>
    <row r="2803" spans="1:1" ht="14.25">
      <c r="A2803" s="1"/>
    </row>
    <row r="2804" spans="1:1" ht="14.25">
      <c r="A2804" s="1"/>
    </row>
    <row r="2805" spans="1:1" ht="14.25">
      <c r="A2805" s="1"/>
    </row>
    <row r="2806" spans="1:1" ht="14.25">
      <c r="A2806" s="1"/>
    </row>
    <row r="2807" spans="1:1" ht="14.25">
      <c r="A2807" s="1"/>
    </row>
    <row r="2808" spans="1:1" ht="14.25">
      <c r="A2808" s="1"/>
    </row>
    <row r="2809" spans="1:1" ht="14.25">
      <c r="A2809" s="1"/>
    </row>
    <row r="2810" spans="1:1" ht="14.25">
      <c r="A2810" s="1"/>
    </row>
    <row r="2811" spans="1:1" ht="14.25">
      <c r="A2811" s="1"/>
    </row>
    <row r="2812" spans="1:1" ht="14.25">
      <c r="A2812" s="1"/>
    </row>
    <row r="2813" spans="1:1" ht="14.25">
      <c r="A2813" s="1"/>
    </row>
    <row r="2814" spans="1:1" ht="14.25">
      <c r="A2814" s="1"/>
    </row>
    <row r="2815" spans="1:1" ht="14.25">
      <c r="A2815" s="1"/>
    </row>
    <row r="2816" spans="1:1" ht="14.25">
      <c r="A2816" s="1"/>
    </row>
    <row r="2817" spans="1:1" ht="14.25">
      <c r="A2817" s="1"/>
    </row>
    <row r="2818" spans="1:1" ht="14.25">
      <c r="A2818" s="1"/>
    </row>
    <row r="2819" spans="1:1" ht="14.25">
      <c r="A2819" s="1"/>
    </row>
    <row r="2820" spans="1:1" ht="14.25">
      <c r="A2820" s="1"/>
    </row>
    <row r="2821" spans="1:1" ht="14.25">
      <c r="A2821" s="1"/>
    </row>
    <row r="2822" spans="1:1" ht="14.25">
      <c r="A2822" s="1"/>
    </row>
    <row r="2823" spans="1:1" ht="14.25">
      <c r="A2823" s="1"/>
    </row>
    <row r="2824" spans="1:1" ht="14.25">
      <c r="A2824" s="1"/>
    </row>
    <row r="2825" spans="1:1" ht="14.25">
      <c r="A2825" s="1"/>
    </row>
    <row r="2826" spans="1:1" ht="14.25">
      <c r="A2826" s="1"/>
    </row>
    <row r="2827" spans="1:1" ht="14.25">
      <c r="A2827" s="1"/>
    </row>
    <row r="2828" spans="1:1" ht="14.25">
      <c r="A2828" s="1"/>
    </row>
    <row r="2829" spans="1:1" ht="14.25">
      <c r="A2829" s="1"/>
    </row>
    <row r="2830" spans="1:1" ht="14.25">
      <c r="A2830" s="1"/>
    </row>
    <row r="2831" spans="1:1" ht="14.25">
      <c r="A2831" s="1"/>
    </row>
    <row r="2832" spans="1:1" ht="14.25">
      <c r="A2832" s="1"/>
    </row>
    <row r="2833" spans="1:1" ht="14.25">
      <c r="A2833" s="1"/>
    </row>
    <row r="2834" spans="1:1" ht="14.25">
      <c r="A2834" s="1"/>
    </row>
    <row r="2835" spans="1:1" ht="14.25">
      <c r="A2835" s="1"/>
    </row>
    <row r="2836" spans="1:1" ht="14.25">
      <c r="A2836" s="1"/>
    </row>
    <row r="2837" spans="1:1" ht="14.25">
      <c r="A2837" s="1"/>
    </row>
    <row r="2838" spans="1:1" ht="14.25">
      <c r="A2838" s="1"/>
    </row>
    <row r="2839" spans="1:1" ht="14.25">
      <c r="A2839" s="1"/>
    </row>
    <row r="2840" spans="1:1" ht="14.25">
      <c r="A2840" s="1"/>
    </row>
    <row r="2841" spans="1:1" ht="14.25">
      <c r="A2841" s="1"/>
    </row>
    <row r="2842" spans="1:1" ht="14.25">
      <c r="A2842" s="1"/>
    </row>
    <row r="2843" spans="1:1" ht="14.25">
      <c r="A2843" s="1"/>
    </row>
    <row r="2844" spans="1:1" ht="14.25">
      <c r="A2844" s="1"/>
    </row>
    <row r="2845" spans="1:1" ht="14.25">
      <c r="A2845" s="1"/>
    </row>
    <row r="2846" spans="1:1" ht="14.25">
      <c r="A2846" s="1"/>
    </row>
    <row r="2847" spans="1:1" ht="14.25">
      <c r="A2847" s="1"/>
    </row>
    <row r="2848" spans="1:1" ht="14.25">
      <c r="A2848" s="1"/>
    </row>
    <row r="2849" spans="1:1" ht="14.25">
      <c r="A2849" s="1"/>
    </row>
    <row r="2850" spans="1:1" ht="14.25">
      <c r="A2850" s="1"/>
    </row>
    <row r="2851" spans="1:1" ht="14.25">
      <c r="A2851" s="1"/>
    </row>
    <row r="2852" spans="1:1" ht="14.25">
      <c r="A2852" s="1"/>
    </row>
    <row r="2853" spans="1:1" ht="14.25">
      <c r="A2853" s="1"/>
    </row>
    <row r="2854" spans="1:1" ht="14.25">
      <c r="A2854" s="1"/>
    </row>
    <row r="2855" spans="1:1" ht="14.25">
      <c r="A2855" s="1"/>
    </row>
    <row r="2856" spans="1:1" ht="14.25">
      <c r="A2856" s="1"/>
    </row>
    <row r="2857" spans="1:1" ht="14.25">
      <c r="A2857" s="1"/>
    </row>
    <row r="2858" spans="1:1" ht="14.25">
      <c r="A2858" s="1"/>
    </row>
    <row r="2859" spans="1:1" ht="14.25">
      <c r="A2859" s="1"/>
    </row>
    <row r="2860" spans="1:1" ht="14.25">
      <c r="A2860" s="1"/>
    </row>
    <row r="2861" spans="1:1" ht="14.25">
      <c r="A2861" s="1"/>
    </row>
    <row r="2862" spans="1:1" ht="14.25">
      <c r="A2862" s="1"/>
    </row>
    <row r="2863" spans="1:1" ht="14.25">
      <c r="A2863" s="1"/>
    </row>
    <row r="2864" spans="1:1" ht="14.25">
      <c r="A2864" s="1"/>
    </row>
    <row r="2865" spans="1:1" ht="14.25">
      <c r="A2865" s="1"/>
    </row>
    <row r="2866" spans="1:1" ht="14.25">
      <c r="A2866" s="1"/>
    </row>
    <row r="2867" spans="1:1" ht="14.25">
      <c r="A2867" s="1"/>
    </row>
    <row r="2868" spans="1:1" ht="14.25">
      <c r="A2868" s="1"/>
    </row>
    <row r="2869" spans="1:1" ht="14.25">
      <c r="A2869" s="1"/>
    </row>
    <row r="2870" spans="1:1" ht="14.25">
      <c r="A2870" s="1"/>
    </row>
    <row r="2871" spans="1:1" ht="14.25">
      <c r="A2871" s="1"/>
    </row>
    <row r="2872" spans="1:1" ht="14.25">
      <c r="A2872" s="1"/>
    </row>
    <row r="2873" spans="1:1" ht="14.25">
      <c r="A2873" s="1"/>
    </row>
    <row r="2874" spans="1:1" ht="14.25">
      <c r="A2874" s="1"/>
    </row>
    <row r="2875" spans="1:1" ht="14.25">
      <c r="A2875" s="1"/>
    </row>
    <row r="2876" spans="1:1" ht="14.25">
      <c r="A2876" s="1"/>
    </row>
    <row r="2877" spans="1:1" ht="14.25">
      <c r="A2877" s="1"/>
    </row>
    <row r="2878" spans="1:1" ht="14.25">
      <c r="A2878" s="1"/>
    </row>
    <row r="2879" spans="1:1" ht="14.25">
      <c r="A2879" s="1"/>
    </row>
    <row r="2880" spans="1:1" ht="14.25">
      <c r="A2880" s="1"/>
    </row>
    <row r="2881" spans="1:1" ht="14.25">
      <c r="A2881" s="1"/>
    </row>
    <row r="2882" spans="1:1" ht="14.25">
      <c r="A2882" s="1"/>
    </row>
    <row r="2883" spans="1:1" ht="14.25">
      <c r="A2883" s="1"/>
    </row>
    <row r="2884" spans="1:1" ht="14.25">
      <c r="A2884" s="1"/>
    </row>
    <row r="2885" spans="1:1" ht="14.25">
      <c r="A2885" s="1"/>
    </row>
    <row r="2886" spans="1:1" ht="14.25">
      <c r="A2886" s="1"/>
    </row>
    <row r="2887" spans="1:1" ht="14.25">
      <c r="A2887" s="1"/>
    </row>
    <row r="2888" spans="1:1" ht="14.25">
      <c r="A2888" s="1"/>
    </row>
    <row r="2889" spans="1:1" ht="14.25">
      <c r="A2889" s="1"/>
    </row>
    <row r="2890" spans="1:1" ht="14.25">
      <c r="A2890" s="1"/>
    </row>
    <row r="2891" spans="1:1" ht="14.25">
      <c r="A2891" s="1"/>
    </row>
    <row r="2892" spans="1:1" ht="14.25">
      <c r="A2892" s="1"/>
    </row>
    <row r="2893" spans="1:1" ht="14.25">
      <c r="A2893" s="1"/>
    </row>
    <row r="2894" spans="1:1" ht="14.25">
      <c r="A2894" s="1"/>
    </row>
    <row r="2895" spans="1:1" ht="14.25">
      <c r="A2895" s="1"/>
    </row>
    <row r="2896" spans="1:1" ht="14.25">
      <c r="A2896" s="1"/>
    </row>
    <row r="2897" spans="1:1" ht="14.25">
      <c r="A2897" s="1"/>
    </row>
    <row r="2898" spans="1:1" ht="14.25">
      <c r="A2898" s="1"/>
    </row>
    <row r="2899" spans="1:1" ht="14.25">
      <c r="A2899" s="1"/>
    </row>
    <row r="2900" spans="1:1" ht="14.25">
      <c r="A2900" s="1"/>
    </row>
    <row r="2901" spans="1:1" ht="14.25">
      <c r="A2901" s="1"/>
    </row>
    <row r="2902" spans="1:1" ht="14.25">
      <c r="A2902" s="1"/>
    </row>
    <row r="2903" spans="1:1" ht="14.25">
      <c r="A2903" s="1"/>
    </row>
    <row r="2904" spans="1:1" ht="14.25">
      <c r="A2904" s="1"/>
    </row>
    <row r="2905" spans="1:1" ht="14.25">
      <c r="A2905" s="1"/>
    </row>
    <row r="2906" spans="1:1" ht="14.25">
      <c r="A2906" s="1"/>
    </row>
    <row r="2907" spans="1:1" ht="14.25">
      <c r="A2907" s="1"/>
    </row>
    <row r="2908" spans="1:1" ht="14.25">
      <c r="A2908" s="1"/>
    </row>
    <row r="2909" spans="1:1" ht="14.25">
      <c r="A2909" s="1"/>
    </row>
    <row r="2910" spans="1:1" ht="14.25">
      <c r="A2910" s="1"/>
    </row>
    <row r="2911" spans="1:1" ht="14.25">
      <c r="A2911" s="1"/>
    </row>
    <row r="2912" spans="1:1" ht="14.25">
      <c r="A2912" s="1"/>
    </row>
    <row r="2913" spans="1:1" ht="14.25">
      <c r="A2913" s="1"/>
    </row>
    <row r="2914" spans="1:1" ht="14.25">
      <c r="A2914" s="1"/>
    </row>
    <row r="2915" spans="1:1" ht="14.25">
      <c r="A2915" s="1"/>
    </row>
    <row r="2916" spans="1:1" ht="14.25">
      <c r="A2916" s="1"/>
    </row>
    <row r="2917" spans="1:1" ht="14.25">
      <c r="A2917" s="1"/>
    </row>
    <row r="2918" spans="1:1" ht="14.25">
      <c r="A2918" s="1"/>
    </row>
    <row r="2919" spans="1:1" ht="14.25">
      <c r="A2919" s="1"/>
    </row>
    <row r="2920" spans="1:1" ht="14.25">
      <c r="A2920" s="1"/>
    </row>
    <row r="2921" spans="1:1" ht="14.25">
      <c r="A2921" s="1"/>
    </row>
    <row r="2922" spans="1:1" ht="14.25">
      <c r="A2922" s="1"/>
    </row>
    <row r="2923" spans="1:1" ht="14.25">
      <c r="A2923" s="1"/>
    </row>
    <row r="2924" spans="1:1" ht="14.25">
      <c r="A2924" s="1"/>
    </row>
    <row r="2925" spans="1:1" ht="14.25">
      <c r="A2925" s="1"/>
    </row>
    <row r="2926" spans="1:1" ht="14.25">
      <c r="A2926" s="1"/>
    </row>
    <row r="2927" spans="1:1" ht="14.25">
      <c r="A2927" s="1"/>
    </row>
    <row r="2928" spans="1:1" ht="14.25">
      <c r="A2928" s="1"/>
    </row>
    <row r="2929" spans="1:1" ht="14.25">
      <c r="A2929" s="1"/>
    </row>
    <row r="2930" spans="1:1" ht="14.25">
      <c r="A2930" s="1"/>
    </row>
    <row r="2931" spans="1:1" ht="14.25">
      <c r="A2931" s="1"/>
    </row>
    <row r="2932" spans="1:1" ht="14.25">
      <c r="A2932" s="1"/>
    </row>
    <row r="2933" spans="1:1" ht="14.25">
      <c r="A2933" s="1"/>
    </row>
    <row r="2934" spans="1:1" ht="14.25">
      <c r="A2934" s="1"/>
    </row>
    <row r="2935" spans="1:1" ht="14.25">
      <c r="A2935" s="1"/>
    </row>
    <row r="2936" spans="1:1" ht="14.25">
      <c r="A2936" s="1"/>
    </row>
    <row r="2937" spans="1:1" ht="14.25">
      <c r="A2937" s="1"/>
    </row>
    <row r="2938" spans="1:1" ht="14.25">
      <c r="A2938" s="1"/>
    </row>
    <row r="2939" spans="1:1" ht="14.25">
      <c r="A2939" s="1"/>
    </row>
    <row r="2940" spans="1:1" ht="14.25">
      <c r="A2940" s="1"/>
    </row>
    <row r="2941" spans="1:1" ht="14.25">
      <c r="A2941" s="1"/>
    </row>
    <row r="2942" spans="1:1" ht="14.25">
      <c r="A2942" s="1"/>
    </row>
    <row r="2943" spans="1:1" ht="14.25">
      <c r="A2943" s="1"/>
    </row>
    <row r="2944" spans="1:1" ht="14.25">
      <c r="A2944" s="1"/>
    </row>
    <row r="2945" spans="1:1" ht="14.25">
      <c r="A2945" s="1"/>
    </row>
    <row r="2946" spans="1:1" ht="14.25">
      <c r="A2946" s="1"/>
    </row>
    <row r="2947" spans="1:1" ht="14.25">
      <c r="A2947" s="1"/>
    </row>
    <row r="2948" spans="1:1" ht="14.25">
      <c r="A2948" s="1"/>
    </row>
    <row r="2949" spans="1:1" ht="14.25">
      <c r="A2949" s="1"/>
    </row>
    <row r="2950" spans="1:1" ht="14.25">
      <c r="A2950" s="1"/>
    </row>
    <row r="2951" spans="1:1" ht="14.25">
      <c r="A2951" s="1"/>
    </row>
    <row r="2952" spans="1:1" ht="14.25">
      <c r="A2952" s="1"/>
    </row>
    <row r="2953" spans="1:1" ht="14.25">
      <c r="A2953" s="1"/>
    </row>
    <row r="2954" spans="1:1" ht="14.25">
      <c r="A2954" s="1"/>
    </row>
    <row r="2955" spans="1:1" ht="14.25">
      <c r="A2955" s="1"/>
    </row>
    <row r="2956" spans="1:1" ht="14.25">
      <c r="A2956" s="1"/>
    </row>
    <row r="2957" spans="1:1" ht="14.25">
      <c r="A2957" s="1"/>
    </row>
    <row r="2958" spans="1:1" ht="14.25">
      <c r="A2958" s="1"/>
    </row>
    <row r="2959" spans="1:1" ht="14.25">
      <c r="A2959" s="1"/>
    </row>
    <row r="2960" spans="1:1" ht="14.25">
      <c r="A2960" s="1"/>
    </row>
    <row r="2961" spans="1:1" ht="14.25">
      <c r="A2961" s="1"/>
    </row>
    <row r="2962" spans="1:1" ht="14.25">
      <c r="A2962" s="1"/>
    </row>
    <row r="2963" spans="1:1" ht="14.25">
      <c r="A2963" s="1"/>
    </row>
    <row r="2964" spans="1:1" ht="14.25">
      <c r="A2964" s="1"/>
    </row>
    <row r="2965" spans="1:1" ht="14.25">
      <c r="A2965" s="1"/>
    </row>
    <row r="2966" spans="1:1" ht="14.25">
      <c r="A2966" s="1"/>
    </row>
    <row r="2967" spans="1:1" ht="14.25">
      <c r="A2967" s="1"/>
    </row>
    <row r="2968" spans="1:1" ht="14.25">
      <c r="A2968" s="1"/>
    </row>
    <row r="2969" spans="1:1" ht="14.25">
      <c r="A2969" s="1"/>
    </row>
    <row r="2970" spans="1:1" ht="14.25">
      <c r="A2970" s="1"/>
    </row>
    <row r="2971" spans="1:1" ht="14.25">
      <c r="A2971" s="1"/>
    </row>
    <row r="2972" spans="1:1" ht="14.25">
      <c r="A2972" s="1"/>
    </row>
    <row r="2973" spans="1:1" ht="14.25">
      <c r="A2973" s="1"/>
    </row>
    <row r="2974" spans="1:1" ht="14.25">
      <c r="A2974" s="1"/>
    </row>
    <row r="2975" spans="1:1" ht="14.25">
      <c r="A2975" s="1"/>
    </row>
    <row r="2976" spans="1:1" ht="14.25">
      <c r="A2976" s="1"/>
    </row>
    <row r="2977" spans="1:1" ht="14.25">
      <c r="A2977" s="1"/>
    </row>
    <row r="2978" spans="1:1" ht="14.25">
      <c r="A2978" s="1"/>
    </row>
    <row r="2979" spans="1:1" ht="14.25">
      <c r="A2979" s="1"/>
    </row>
    <row r="2980" spans="1:1" ht="14.25">
      <c r="A2980" s="1"/>
    </row>
    <row r="2981" spans="1:1" ht="14.25">
      <c r="A2981" s="1"/>
    </row>
    <row r="2982" spans="1:1" ht="14.25">
      <c r="A2982" s="1"/>
    </row>
    <row r="2983" spans="1:1" ht="14.25">
      <c r="A2983" s="1"/>
    </row>
    <row r="2984" spans="1:1" ht="14.25">
      <c r="A2984" s="1"/>
    </row>
    <row r="2985" spans="1:1" ht="14.25">
      <c r="A2985" s="1"/>
    </row>
    <row r="2986" spans="1:1" ht="14.25">
      <c r="A2986" s="1"/>
    </row>
    <row r="2987" spans="1:1" ht="14.25">
      <c r="A2987" s="1"/>
    </row>
    <row r="2988" spans="1:1" ht="14.25">
      <c r="A2988" s="1"/>
    </row>
    <row r="2989" spans="1:1" ht="14.25">
      <c r="A2989" s="1"/>
    </row>
    <row r="2990" spans="1:1" ht="14.25">
      <c r="A2990" s="1"/>
    </row>
    <row r="2991" spans="1:1" ht="14.25">
      <c r="A2991" s="1"/>
    </row>
    <row r="2992" spans="1:1" ht="14.25">
      <c r="A2992" s="1"/>
    </row>
    <row r="2993" spans="1:1" ht="14.25">
      <c r="A2993" s="1"/>
    </row>
    <row r="2994" spans="1:1" ht="14.25">
      <c r="A2994" s="1"/>
    </row>
    <row r="2995" spans="1:1" ht="14.25">
      <c r="A2995" s="1"/>
    </row>
    <row r="2996" spans="1:1" ht="14.25">
      <c r="A2996" s="1"/>
    </row>
    <row r="2997" spans="1:1" ht="14.25">
      <c r="A2997" s="1"/>
    </row>
    <row r="2998" spans="1:1" ht="14.25">
      <c r="A2998" s="1"/>
    </row>
    <row r="2999" spans="1:1" ht="14.25">
      <c r="A2999" s="1"/>
    </row>
    <row r="3000" spans="1:1" ht="14.25">
      <c r="A3000" s="1"/>
    </row>
    <row r="3001" spans="1:1" ht="14.25">
      <c r="A3001" s="1"/>
    </row>
    <row r="3002" spans="1:1" ht="14.25">
      <c r="A3002" s="1"/>
    </row>
    <row r="3003" spans="1:1" ht="14.25">
      <c r="A3003" s="1"/>
    </row>
    <row r="3004" spans="1:1" ht="14.25">
      <c r="A3004" s="1"/>
    </row>
    <row r="3005" spans="1:1" ht="14.25">
      <c r="A3005" s="1"/>
    </row>
    <row r="3006" spans="1:1" ht="14.25">
      <c r="A3006" s="1"/>
    </row>
    <row r="3007" spans="1:1" ht="14.25">
      <c r="A3007" s="1"/>
    </row>
    <row r="3008" spans="1:1" ht="14.25">
      <c r="A3008" s="1"/>
    </row>
    <row r="3009" spans="1:1" ht="14.25">
      <c r="A3009" s="1"/>
    </row>
    <row r="3010" spans="1:1" ht="14.25">
      <c r="A3010" s="1"/>
    </row>
    <row r="3011" spans="1:1" ht="14.25">
      <c r="A3011" s="1"/>
    </row>
    <row r="3012" spans="1:1" ht="14.25">
      <c r="A3012" s="1"/>
    </row>
    <row r="3013" spans="1:1" ht="14.25">
      <c r="A3013" s="1"/>
    </row>
    <row r="3014" spans="1:1" ht="14.25">
      <c r="A3014" s="1"/>
    </row>
    <row r="3015" spans="1:1" ht="14.25">
      <c r="A3015" s="1"/>
    </row>
    <row r="3016" spans="1:1" ht="14.25">
      <c r="A3016" s="1"/>
    </row>
    <row r="3017" spans="1:1" ht="14.25">
      <c r="A3017" s="1"/>
    </row>
    <row r="3018" spans="1:1" ht="14.25">
      <c r="A3018" s="1"/>
    </row>
    <row r="3019" spans="1:1" ht="14.25">
      <c r="A3019" s="1"/>
    </row>
    <row r="3020" spans="1:1" ht="14.25">
      <c r="A3020" s="1"/>
    </row>
    <row r="3021" spans="1:1" ht="14.25">
      <c r="A3021" s="1"/>
    </row>
    <row r="3022" spans="1:1" ht="14.25">
      <c r="A3022" s="1"/>
    </row>
    <row r="3023" spans="1:1" ht="14.25">
      <c r="A3023" s="1"/>
    </row>
    <row r="3024" spans="1:1" ht="14.25">
      <c r="A3024" s="1"/>
    </row>
    <row r="3025" spans="1:1" ht="14.25">
      <c r="A3025" s="1"/>
    </row>
    <row r="3026" spans="1:1" ht="14.25">
      <c r="A3026" s="1"/>
    </row>
    <row r="3027" spans="1:1" ht="14.25">
      <c r="A3027" s="1"/>
    </row>
    <row r="3028" spans="1:1" ht="14.25">
      <c r="A3028" s="1"/>
    </row>
    <row r="3029" spans="1:1" ht="14.25">
      <c r="A3029" s="1"/>
    </row>
    <row r="3030" spans="1:1" ht="14.25">
      <c r="A3030" s="1"/>
    </row>
    <row r="3031" spans="1:1" ht="14.25">
      <c r="A3031" s="1"/>
    </row>
    <row r="3032" spans="1:1" ht="14.25">
      <c r="A3032" s="1"/>
    </row>
    <row r="3033" spans="1:1" ht="14.25">
      <c r="A3033" s="1"/>
    </row>
    <row r="3034" spans="1:1" ht="14.25">
      <c r="A3034" s="1"/>
    </row>
    <row r="3035" spans="1:1" ht="14.25">
      <c r="A3035" s="1"/>
    </row>
    <row r="3036" spans="1:1" ht="14.25">
      <c r="A3036" s="1"/>
    </row>
    <row r="3037" spans="1:1" ht="14.25">
      <c r="A3037" s="1"/>
    </row>
    <row r="3038" spans="1:1" ht="14.25">
      <c r="A3038" s="1"/>
    </row>
    <row r="3039" spans="1:1" ht="14.25">
      <c r="A3039" s="1"/>
    </row>
    <row r="3040" spans="1:1" ht="14.25">
      <c r="A3040" s="1"/>
    </row>
    <row r="3041" spans="1:1" ht="14.25">
      <c r="A3041" s="1"/>
    </row>
    <row r="3042" spans="1:1" ht="14.25">
      <c r="A3042" s="1"/>
    </row>
    <row r="3043" spans="1:1" ht="14.25">
      <c r="A3043" s="1"/>
    </row>
    <row r="3044" spans="1:1" ht="14.25">
      <c r="A3044" s="1"/>
    </row>
    <row r="3045" spans="1:1" ht="14.25">
      <c r="A3045" s="1"/>
    </row>
    <row r="3046" spans="1:1" ht="14.25">
      <c r="A3046" s="1"/>
    </row>
    <row r="3047" spans="1:1" ht="14.25">
      <c r="A3047" s="1"/>
    </row>
    <row r="3048" spans="1:1" ht="14.25">
      <c r="A3048" s="1"/>
    </row>
    <row r="3049" spans="1:1" ht="14.25">
      <c r="A3049" s="1"/>
    </row>
    <row r="3050" spans="1:1" ht="14.25">
      <c r="A3050" s="1"/>
    </row>
    <row r="3051" spans="1:1" ht="14.25">
      <c r="A3051" s="1"/>
    </row>
    <row r="3052" spans="1:1" ht="14.25">
      <c r="A3052" s="1"/>
    </row>
    <row r="3053" spans="1:1" ht="14.25">
      <c r="A3053" s="1"/>
    </row>
    <row r="3054" spans="1:1" ht="14.25">
      <c r="A3054" s="1"/>
    </row>
    <row r="3055" spans="1:1" ht="14.25">
      <c r="A3055" s="1"/>
    </row>
    <row r="3056" spans="1:1" ht="14.25">
      <c r="A3056" s="1"/>
    </row>
    <row r="3057" spans="1:1" ht="14.25">
      <c r="A3057" s="1"/>
    </row>
    <row r="3058" spans="1:1" ht="14.25">
      <c r="A3058" s="1"/>
    </row>
    <row r="3059" spans="1:1" ht="14.25">
      <c r="A3059" s="1"/>
    </row>
    <row r="3060" spans="1:1" ht="14.25">
      <c r="A3060" s="1"/>
    </row>
    <row r="3061" spans="1:1" ht="14.25">
      <c r="A3061" s="1"/>
    </row>
    <row r="3062" spans="1:1" ht="14.25">
      <c r="A3062" s="1"/>
    </row>
    <row r="3063" spans="1:1" ht="14.25">
      <c r="A3063" s="1"/>
    </row>
    <row r="3064" spans="1:1" ht="14.25">
      <c r="A3064" s="1"/>
    </row>
    <row r="3065" spans="1:1" ht="14.25">
      <c r="A3065" s="1"/>
    </row>
    <row r="3066" spans="1:1" ht="14.25">
      <c r="A3066" s="1"/>
    </row>
    <row r="3067" spans="1:1" ht="14.25">
      <c r="A3067" s="1"/>
    </row>
    <row r="3068" spans="1:1" ht="14.25">
      <c r="A3068" s="1"/>
    </row>
    <row r="3069" spans="1:1" ht="14.25">
      <c r="A3069" s="1"/>
    </row>
    <row r="3070" spans="1:1" ht="14.25">
      <c r="A3070" s="1"/>
    </row>
    <row r="3071" spans="1:1" ht="14.25">
      <c r="A3071" s="1"/>
    </row>
    <row r="3072" spans="1:1" ht="14.25">
      <c r="A3072" s="1"/>
    </row>
    <row r="3073" spans="1:1" ht="14.25">
      <c r="A3073" s="1"/>
    </row>
    <row r="3074" spans="1:1" ht="14.25">
      <c r="A3074" s="1"/>
    </row>
    <row r="3075" spans="1:1" ht="14.25">
      <c r="A3075" s="1"/>
    </row>
    <row r="3076" spans="1:1" ht="14.25">
      <c r="A3076" s="1"/>
    </row>
    <row r="3077" spans="1:1" ht="14.25">
      <c r="A3077" s="1"/>
    </row>
    <row r="3078" spans="1:1" ht="14.25">
      <c r="A3078" s="1"/>
    </row>
    <row r="3079" spans="1:1" ht="14.25">
      <c r="A3079" s="1"/>
    </row>
    <row r="3080" spans="1:1" ht="14.25">
      <c r="A3080" s="1"/>
    </row>
    <row r="3081" spans="1:1" ht="14.25">
      <c r="A3081" s="1"/>
    </row>
    <row r="3082" spans="1:1" ht="14.25">
      <c r="A3082" s="1"/>
    </row>
    <row r="3083" spans="1:1" ht="14.25">
      <c r="A3083" s="1"/>
    </row>
    <row r="3084" spans="1:1" ht="14.25">
      <c r="A3084" s="1"/>
    </row>
    <row r="3085" spans="1:1" ht="14.25">
      <c r="A3085" s="1"/>
    </row>
    <row r="3086" spans="1:1" ht="14.25">
      <c r="A3086" s="1"/>
    </row>
    <row r="3087" spans="1:1" ht="14.25">
      <c r="A3087" s="1"/>
    </row>
    <row r="3088" spans="1:1" ht="14.25">
      <c r="A3088" s="1"/>
    </row>
    <row r="3089" spans="1:1" ht="14.25">
      <c r="A3089" s="1"/>
    </row>
    <row r="3090" spans="1:1" ht="14.25">
      <c r="A3090" s="1"/>
    </row>
    <row r="3091" spans="1:1" ht="14.25">
      <c r="A3091" s="1"/>
    </row>
    <row r="3092" spans="1:1" ht="14.25">
      <c r="A3092" s="1"/>
    </row>
    <row r="3093" spans="1:1" ht="14.25">
      <c r="A3093" s="1"/>
    </row>
    <row r="3094" spans="1:1" ht="14.25">
      <c r="A3094" s="1"/>
    </row>
    <row r="3095" spans="1:1" ht="14.25">
      <c r="A3095" s="1"/>
    </row>
    <row r="3096" spans="1:1" ht="14.25">
      <c r="A3096" s="1"/>
    </row>
    <row r="3097" spans="1:1" ht="14.25">
      <c r="A3097" s="1"/>
    </row>
    <row r="3098" spans="1:1" ht="14.25">
      <c r="A3098" s="1"/>
    </row>
    <row r="3099" spans="1:1" ht="14.25">
      <c r="A3099" s="1"/>
    </row>
    <row r="3100" spans="1:1" ht="14.25">
      <c r="A3100" s="1"/>
    </row>
    <row r="3101" spans="1:1" ht="14.25">
      <c r="A3101" s="1"/>
    </row>
    <row r="3102" spans="1:1" ht="14.25">
      <c r="A3102" s="1"/>
    </row>
    <row r="3103" spans="1:1" ht="14.25">
      <c r="A3103" s="1"/>
    </row>
    <row r="3104" spans="1:1" ht="14.25">
      <c r="A3104" s="1"/>
    </row>
    <row r="3105" spans="1:1" ht="14.25">
      <c r="A3105" s="1"/>
    </row>
    <row r="3106" spans="1:1" ht="14.25">
      <c r="A3106" s="1"/>
    </row>
    <row r="3107" spans="1:1" ht="14.25">
      <c r="A3107" s="1"/>
    </row>
    <row r="3108" spans="1:1" ht="14.25">
      <c r="A3108" s="1"/>
    </row>
    <row r="3109" spans="1:1" ht="14.25">
      <c r="A3109" s="1"/>
    </row>
    <row r="3110" spans="1:1" ht="14.25">
      <c r="A3110" s="1"/>
    </row>
    <row r="3111" spans="1:1" ht="14.25">
      <c r="A3111" s="1"/>
    </row>
    <row r="3112" spans="1:1" ht="14.25">
      <c r="A3112" s="1"/>
    </row>
    <row r="3113" spans="1:1" ht="14.25">
      <c r="A3113" s="1"/>
    </row>
    <row r="3114" spans="1:1" ht="14.25">
      <c r="A3114" s="1"/>
    </row>
    <row r="3115" spans="1:1" ht="14.25">
      <c r="A3115" s="1"/>
    </row>
    <row r="3116" spans="1:1" ht="14.25">
      <c r="A3116" s="1"/>
    </row>
    <row r="3117" spans="1:1" ht="14.25">
      <c r="A3117" s="1"/>
    </row>
    <row r="3118" spans="1:1" ht="14.25">
      <c r="A3118" s="1"/>
    </row>
    <row r="3119" spans="1:1" ht="14.25">
      <c r="A3119" s="1"/>
    </row>
    <row r="3120" spans="1:1" ht="14.25">
      <c r="A3120" s="1"/>
    </row>
    <row r="3121" spans="1:1" ht="14.25">
      <c r="A3121" s="1"/>
    </row>
    <row r="3122" spans="1:1" ht="14.25">
      <c r="A3122" s="1"/>
    </row>
    <row r="3123" spans="1:1" ht="14.25">
      <c r="A3123" s="1"/>
    </row>
    <row r="3124" spans="1:1" ht="14.25">
      <c r="A3124" s="1"/>
    </row>
    <row r="3125" spans="1:1" ht="14.25">
      <c r="A3125" s="1"/>
    </row>
    <row r="3126" spans="1:1" ht="14.25">
      <c r="A3126" s="1"/>
    </row>
    <row r="3127" spans="1:1" ht="14.25">
      <c r="A3127" s="1"/>
    </row>
    <row r="3128" spans="1:1" ht="14.25">
      <c r="A3128" s="1"/>
    </row>
    <row r="3129" spans="1:1" ht="14.25">
      <c r="A3129" s="1"/>
    </row>
    <row r="3130" spans="1:1" ht="14.25">
      <c r="A3130" s="1"/>
    </row>
    <row r="3131" spans="1:1" ht="14.25">
      <c r="A3131" s="1"/>
    </row>
    <row r="3132" spans="1:1" ht="14.25">
      <c r="A3132" s="1"/>
    </row>
    <row r="3133" spans="1:1" ht="14.25">
      <c r="A3133" s="1"/>
    </row>
    <row r="3134" spans="1:1" ht="14.25">
      <c r="A3134" s="1"/>
    </row>
    <row r="3135" spans="1:1" ht="14.25">
      <c r="A3135" s="1"/>
    </row>
    <row r="3136" spans="1:1" ht="14.25">
      <c r="A3136" s="1"/>
    </row>
    <row r="3137" spans="1:1" ht="14.25">
      <c r="A3137" s="1"/>
    </row>
    <row r="3138" spans="1:1" ht="14.25">
      <c r="A3138" s="1"/>
    </row>
    <row r="3139" spans="1:1" ht="14.25">
      <c r="A3139" s="1"/>
    </row>
    <row r="3140" spans="1:1" ht="14.25">
      <c r="A3140" s="1"/>
    </row>
    <row r="3141" spans="1:1" ht="14.25">
      <c r="A3141" s="1"/>
    </row>
    <row r="3142" spans="1:1" ht="14.25">
      <c r="A3142" s="1"/>
    </row>
    <row r="3143" spans="1:1" ht="14.25">
      <c r="A3143" s="1"/>
    </row>
    <row r="3144" spans="1:1" ht="14.25">
      <c r="A3144" s="1"/>
    </row>
    <row r="3145" spans="1:1" ht="14.25">
      <c r="A3145" s="1"/>
    </row>
    <row r="3146" spans="1:1" ht="14.25">
      <c r="A3146" s="1"/>
    </row>
    <row r="3147" spans="1:1" ht="14.25">
      <c r="A3147" s="1"/>
    </row>
    <row r="3148" spans="1:1" ht="14.25">
      <c r="A3148" s="1"/>
    </row>
    <row r="3149" spans="1:1" ht="14.25">
      <c r="A3149" s="1"/>
    </row>
    <row r="3150" spans="1:1" ht="14.25">
      <c r="A3150" s="1"/>
    </row>
    <row r="3151" spans="1:1" ht="14.25">
      <c r="A3151" s="1"/>
    </row>
    <row r="3152" spans="1:1" ht="14.25">
      <c r="A3152" s="1"/>
    </row>
    <row r="3153" spans="1:1" ht="14.25">
      <c r="A3153" s="1"/>
    </row>
    <row r="3154" spans="1:1" ht="14.25">
      <c r="A3154" s="1"/>
    </row>
    <row r="3155" spans="1:1" ht="14.25">
      <c r="A3155" s="1"/>
    </row>
    <row r="3156" spans="1:1" ht="14.25">
      <c r="A3156" s="1"/>
    </row>
    <row r="3157" spans="1:1" ht="14.25">
      <c r="A3157" s="1"/>
    </row>
    <row r="3158" spans="1:1" ht="14.25">
      <c r="A3158" s="1"/>
    </row>
    <row r="3159" spans="1:1" ht="14.25">
      <c r="A3159" s="1"/>
    </row>
    <row r="3160" spans="1:1" ht="14.25">
      <c r="A3160" s="1"/>
    </row>
    <row r="3161" spans="1:1" ht="14.25">
      <c r="A3161" s="1"/>
    </row>
    <row r="3162" spans="1:1" ht="14.25">
      <c r="A3162" s="1"/>
    </row>
    <row r="3163" spans="1:1" ht="14.25">
      <c r="A3163" s="1"/>
    </row>
    <row r="3164" spans="1:1" ht="14.25">
      <c r="A3164" s="1"/>
    </row>
    <row r="3165" spans="1:1" ht="14.25">
      <c r="A3165" s="1"/>
    </row>
    <row r="3166" spans="1:1" ht="14.25">
      <c r="A3166" s="1"/>
    </row>
    <row r="3167" spans="1:1" ht="14.25">
      <c r="A3167" s="1"/>
    </row>
    <row r="3168" spans="1:1" ht="14.25">
      <c r="A3168" s="1"/>
    </row>
    <row r="3169" spans="1:1" ht="14.25">
      <c r="A3169" s="1"/>
    </row>
    <row r="3170" spans="1:1" ht="14.25">
      <c r="A3170" s="1"/>
    </row>
    <row r="3171" spans="1:1" ht="14.25">
      <c r="A3171" s="1"/>
    </row>
    <row r="3172" spans="1:1" ht="14.25">
      <c r="A3172" s="1"/>
    </row>
    <row r="3173" spans="1:1" ht="14.25">
      <c r="A3173" s="1"/>
    </row>
    <row r="3174" spans="1:1" ht="14.25">
      <c r="A3174" s="1"/>
    </row>
    <row r="3175" spans="1:1" ht="14.25">
      <c r="A3175" s="1"/>
    </row>
    <row r="3176" spans="1:1" ht="14.25">
      <c r="A3176" s="1"/>
    </row>
    <row r="3177" spans="1:1" ht="14.25">
      <c r="A3177" s="1"/>
    </row>
    <row r="3178" spans="1:1" ht="14.25">
      <c r="A3178" s="1"/>
    </row>
    <row r="3179" spans="1:1" ht="14.25">
      <c r="A3179" s="1"/>
    </row>
    <row r="3180" spans="1:1" ht="14.25">
      <c r="A3180" s="1"/>
    </row>
    <row r="3181" spans="1:1" ht="14.25">
      <c r="A3181" s="1"/>
    </row>
    <row r="3182" spans="1:1" ht="14.25">
      <c r="A3182" s="1"/>
    </row>
    <row r="3183" spans="1:1" ht="14.25">
      <c r="A3183" s="1"/>
    </row>
    <row r="3184" spans="1:1" ht="14.25">
      <c r="A3184" s="1"/>
    </row>
    <row r="3185" spans="1:1" ht="14.25">
      <c r="A3185" s="1"/>
    </row>
    <row r="3186" spans="1:1" ht="14.25">
      <c r="A3186" s="1"/>
    </row>
    <row r="3187" spans="1:1" ht="14.25">
      <c r="A3187" s="1"/>
    </row>
    <row r="3188" spans="1:1" ht="14.25">
      <c r="A3188" s="1"/>
    </row>
    <row r="3189" spans="1:1" ht="14.25">
      <c r="A3189" s="1"/>
    </row>
    <row r="3190" spans="1:1" ht="14.25">
      <c r="A3190" s="1"/>
    </row>
    <row r="3191" spans="1:1" ht="14.25">
      <c r="A3191" s="1"/>
    </row>
    <row r="3192" spans="1:1" ht="14.25">
      <c r="A3192" s="1"/>
    </row>
    <row r="3193" spans="1:1" ht="14.25">
      <c r="A3193" s="1"/>
    </row>
    <row r="3194" spans="1:1" ht="14.25">
      <c r="A3194" s="1"/>
    </row>
    <row r="3195" spans="1:1" ht="14.25">
      <c r="A3195" s="1"/>
    </row>
    <row r="3196" spans="1:1" ht="14.25">
      <c r="A3196" s="1"/>
    </row>
    <row r="3197" spans="1:1" ht="14.25">
      <c r="A3197" s="1"/>
    </row>
    <row r="3198" spans="1:1" ht="14.25">
      <c r="A3198" s="1"/>
    </row>
    <row r="3199" spans="1:1" ht="14.25">
      <c r="A3199" s="1"/>
    </row>
    <row r="3200" spans="1:1" ht="14.25">
      <c r="A3200" s="1"/>
    </row>
    <row r="3201" spans="1:1" ht="14.25">
      <c r="A3201" s="1"/>
    </row>
    <row r="3202" spans="1:1" ht="14.25">
      <c r="A3202" s="1"/>
    </row>
    <row r="3203" spans="1:1" ht="14.25">
      <c r="A3203" s="1"/>
    </row>
    <row r="3204" spans="1:1" ht="14.25">
      <c r="A3204" s="1"/>
    </row>
    <row r="3205" spans="1:1" ht="14.25">
      <c r="A3205" s="1"/>
    </row>
    <row r="3206" spans="1:1" ht="14.25">
      <c r="A3206" s="1"/>
    </row>
    <row r="3207" spans="1:1" ht="14.25">
      <c r="A3207" s="1"/>
    </row>
    <row r="3208" spans="1:1" ht="14.25">
      <c r="A3208" s="1"/>
    </row>
    <row r="3209" spans="1:1" ht="14.25">
      <c r="A3209" s="1"/>
    </row>
    <row r="3210" spans="1:1" ht="14.25">
      <c r="A3210" s="1"/>
    </row>
    <row r="3211" spans="1:1" ht="14.25">
      <c r="A3211" s="1"/>
    </row>
    <row r="3212" spans="1:1" ht="14.25">
      <c r="A3212" s="1"/>
    </row>
    <row r="3213" spans="1:1" ht="14.25">
      <c r="A3213" s="1"/>
    </row>
    <row r="3214" spans="1:1" ht="14.25">
      <c r="A3214" s="1"/>
    </row>
    <row r="3215" spans="1:1" ht="14.25">
      <c r="A3215" s="1"/>
    </row>
    <row r="3216" spans="1:1" ht="14.25">
      <c r="A3216" s="1"/>
    </row>
    <row r="3217" spans="1:1" ht="14.25">
      <c r="A3217" s="1"/>
    </row>
    <row r="3218" spans="1:1" ht="14.25">
      <c r="A3218" s="1"/>
    </row>
    <row r="3219" spans="1:1" ht="14.25">
      <c r="A3219" s="1"/>
    </row>
    <row r="3220" spans="1:1" ht="14.25">
      <c r="A3220" s="1"/>
    </row>
    <row r="3221" spans="1:1" ht="14.25">
      <c r="A3221" s="1"/>
    </row>
    <row r="3222" spans="1:1" ht="14.25">
      <c r="A3222" s="1"/>
    </row>
    <row r="3223" spans="1:1" ht="14.25">
      <c r="A3223" s="1"/>
    </row>
    <row r="3224" spans="1:1" ht="14.25">
      <c r="A3224" s="1"/>
    </row>
    <row r="3225" spans="1:1" ht="14.25">
      <c r="A3225" s="1"/>
    </row>
    <row r="3226" spans="1:1" ht="14.25">
      <c r="A3226" s="1"/>
    </row>
    <row r="3227" spans="1:1" ht="14.25">
      <c r="A3227" s="1"/>
    </row>
    <row r="3228" spans="1:1" ht="14.25">
      <c r="A3228" s="1"/>
    </row>
    <row r="3229" spans="1:1" ht="14.25">
      <c r="A3229" s="1"/>
    </row>
    <row r="3230" spans="1:1" ht="14.25">
      <c r="A3230" s="1"/>
    </row>
    <row r="3231" spans="1:1" ht="14.25">
      <c r="A3231" s="1"/>
    </row>
    <row r="3232" spans="1:1" ht="14.25">
      <c r="A3232" s="1"/>
    </row>
    <row r="3233" spans="1:1" ht="14.25">
      <c r="A3233" s="1"/>
    </row>
    <row r="3234" spans="1:1" ht="14.25">
      <c r="A3234" s="1"/>
    </row>
    <row r="3235" spans="1:1" ht="14.25">
      <c r="A3235" s="1"/>
    </row>
    <row r="3236" spans="1:1" ht="14.25">
      <c r="A3236" s="1"/>
    </row>
    <row r="3237" spans="1:1" ht="14.25">
      <c r="A3237" s="1"/>
    </row>
    <row r="3238" spans="1:1" ht="14.25">
      <c r="A3238" s="1"/>
    </row>
    <row r="3239" spans="1:1" ht="14.25">
      <c r="A3239" s="1"/>
    </row>
    <row r="3240" spans="1:1" ht="14.25">
      <c r="A3240" s="1"/>
    </row>
    <row r="3241" spans="1:1" ht="14.25">
      <c r="A3241" s="1"/>
    </row>
    <row r="3242" spans="1:1" ht="14.25">
      <c r="A3242" s="1"/>
    </row>
    <row r="3243" spans="1:1" ht="14.25">
      <c r="A3243" s="1"/>
    </row>
    <row r="3244" spans="1:1" ht="14.25">
      <c r="A3244" s="1"/>
    </row>
    <row r="3245" spans="1:1" ht="14.25">
      <c r="A3245" s="1"/>
    </row>
    <row r="3246" spans="1:1" ht="14.25">
      <c r="A3246" s="1"/>
    </row>
    <row r="3247" spans="1:1" ht="14.25">
      <c r="A3247" s="1"/>
    </row>
    <row r="3248" spans="1:1" ht="14.25">
      <c r="A3248" s="1"/>
    </row>
    <row r="3249" spans="1:1" ht="14.25">
      <c r="A3249" s="1"/>
    </row>
    <row r="3250" spans="1:1" ht="14.25">
      <c r="A3250" s="1"/>
    </row>
    <row r="3251" spans="1:1" ht="14.25">
      <c r="A3251" s="1"/>
    </row>
    <row r="3252" spans="1:1" ht="14.25">
      <c r="A3252" s="1"/>
    </row>
    <row r="3253" spans="1:1" ht="14.25">
      <c r="A3253" s="1"/>
    </row>
    <row r="3254" spans="1:1" ht="14.25">
      <c r="A3254" s="1"/>
    </row>
    <row r="3255" spans="1:1" ht="14.25">
      <c r="A3255" s="1"/>
    </row>
    <row r="3256" spans="1:1" ht="14.25">
      <c r="A3256" s="1"/>
    </row>
    <row r="3257" spans="1:1" ht="14.25">
      <c r="A3257" s="1"/>
    </row>
    <row r="3258" spans="1:1" ht="14.25">
      <c r="A3258" s="1"/>
    </row>
    <row r="3259" spans="1:1" ht="14.25">
      <c r="A3259" s="1"/>
    </row>
    <row r="3260" spans="1:1" ht="14.25">
      <c r="A3260" s="1"/>
    </row>
    <row r="3261" spans="1:1" ht="14.25">
      <c r="A3261" s="1"/>
    </row>
    <row r="3262" spans="1:1" ht="14.25">
      <c r="A3262" s="1"/>
    </row>
    <row r="3263" spans="1:1" ht="14.25">
      <c r="A3263" s="1"/>
    </row>
    <row r="3264" spans="1:1" ht="14.25">
      <c r="A3264" s="1"/>
    </row>
    <row r="3265" spans="1:1" ht="14.25">
      <c r="A3265" s="1"/>
    </row>
    <row r="3266" spans="1:1" ht="14.25">
      <c r="A3266" s="1"/>
    </row>
    <row r="3267" spans="1:1" ht="14.25">
      <c r="A3267" s="1"/>
    </row>
    <row r="3268" spans="1:1" ht="14.25">
      <c r="A3268" s="1"/>
    </row>
    <row r="3269" spans="1:1" ht="14.25">
      <c r="A3269" s="1"/>
    </row>
    <row r="3270" spans="1:1" ht="14.25">
      <c r="A3270" s="1"/>
    </row>
    <row r="3271" spans="1:1" ht="14.25">
      <c r="A3271" s="1"/>
    </row>
    <row r="3272" spans="1:1" ht="14.25">
      <c r="A3272" s="1"/>
    </row>
    <row r="3273" spans="1:1" ht="14.25">
      <c r="A3273" s="1"/>
    </row>
    <row r="3274" spans="1:1" ht="14.25">
      <c r="A3274" s="1"/>
    </row>
    <row r="3275" spans="1:1" ht="14.25">
      <c r="A3275" s="1"/>
    </row>
    <row r="3276" spans="1:1" ht="14.25">
      <c r="A3276" s="1"/>
    </row>
    <row r="3277" spans="1:1" ht="14.25">
      <c r="A3277" s="1"/>
    </row>
    <row r="3278" spans="1:1" ht="14.25">
      <c r="A3278" s="1"/>
    </row>
    <row r="3279" spans="1:1" ht="14.25">
      <c r="A3279" s="1"/>
    </row>
    <row r="3280" spans="1:1" ht="14.25">
      <c r="A3280" s="1"/>
    </row>
    <row r="3281" spans="1:1" ht="14.25">
      <c r="A3281" s="1"/>
    </row>
    <row r="3282" spans="1:1" ht="14.25">
      <c r="A3282" s="1"/>
    </row>
    <row r="3283" spans="1:1" ht="14.25">
      <c r="A3283" s="1"/>
    </row>
    <row r="3284" spans="1:1" ht="14.25">
      <c r="A3284" s="1"/>
    </row>
    <row r="3285" spans="1:1" ht="14.25">
      <c r="A3285" s="1"/>
    </row>
    <row r="3286" spans="1:1" ht="14.25">
      <c r="A3286" s="1"/>
    </row>
    <row r="3287" spans="1:1" ht="14.25">
      <c r="A3287" s="1"/>
    </row>
    <row r="3288" spans="1:1" ht="14.25">
      <c r="A3288" s="1"/>
    </row>
    <row r="3289" spans="1:1" ht="14.25">
      <c r="A3289" s="1"/>
    </row>
    <row r="3290" spans="1:1" ht="14.25">
      <c r="A3290" s="1"/>
    </row>
    <row r="3291" spans="1:1" ht="14.25">
      <c r="A3291" s="1"/>
    </row>
    <row r="3292" spans="1:1" ht="14.25">
      <c r="A3292" s="1"/>
    </row>
    <row r="3293" spans="1:1" ht="14.25">
      <c r="A3293" s="1"/>
    </row>
    <row r="3294" spans="1:1" ht="14.25">
      <c r="A3294" s="1"/>
    </row>
    <row r="3295" spans="1:1" ht="14.25">
      <c r="A3295" s="1"/>
    </row>
    <row r="3296" spans="1:1" ht="14.25">
      <c r="A3296" s="1"/>
    </row>
    <row r="3297" spans="1:1" ht="14.25">
      <c r="A3297" s="1"/>
    </row>
    <row r="3298" spans="1:1" ht="14.25">
      <c r="A3298" s="1"/>
    </row>
    <row r="3299" spans="1:1" ht="14.25">
      <c r="A3299" s="1"/>
    </row>
    <row r="3300" spans="1:1" ht="14.25">
      <c r="A3300" s="1"/>
    </row>
    <row r="3301" spans="1:1" ht="14.25">
      <c r="A3301" s="1"/>
    </row>
    <row r="3302" spans="1:1" ht="14.25">
      <c r="A3302" s="1"/>
    </row>
    <row r="3303" spans="1:1" ht="14.25">
      <c r="A3303" s="1"/>
    </row>
    <row r="3304" spans="1:1" ht="14.25">
      <c r="A3304" s="1"/>
    </row>
    <row r="3305" spans="1:1" ht="14.25">
      <c r="A3305" s="1"/>
    </row>
    <row r="3306" spans="1:1" ht="14.25">
      <c r="A3306" s="1"/>
    </row>
    <row r="3307" spans="1:1" ht="14.25">
      <c r="A3307" s="1"/>
    </row>
    <row r="3308" spans="1:1" ht="14.25">
      <c r="A3308" s="1"/>
    </row>
    <row r="3309" spans="1:1" ht="14.25">
      <c r="A3309" s="1"/>
    </row>
    <row r="3310" spans="1:1" ht="14.25">
      <c r="A3310" s="1"/>
    </row>
    <row r="3311" spans="1:1" ht="14.25">
      <c r="A3311" s="1"/>
    </row>
    <row r="3312" spans="1:1" ht="14.25">
      <c r="A3312" s="1"/>
    </row>
    <row r="3313" spans="1:1" ht="14.25">
      <c r="A3313" s="1"/>
    </row>
    <row r="3314" spans="1:1" ht="14.25">
      <c r="A3314" s="1"/>
    </row>
    <row r="3315" spans="1:1" ht="14.25">
      <c r="A3315" s="1"/>
    </row>
    <row r="3316" spans="1:1" ht="14.25">
      <c r="A3316" s="1"/>
    </row>
    <row r="3317" spans="1:1" ht="14.25">
      <c r="A3317" s="1"/>
    </row>
    <row r="3318" spans="1:1" ht="14.25">
      <c r="A3318" s="1"/>
    </row>
    <row r="3319" spans="1:1" ht="14.25">
      <c r="A3319" s="1"/>
    </row>
    <row r="3320" spans="1:1" ht="14.25">
      <c r="A3320" s="1"/>
    </row>
    <row r="3321" spans="1:1" ht="14.25">
      <c r="A3321" s="1"/>
    </row>
    <row r="3322" spans="1:1" ht="14.25">
      <c r="A3322" s="1"/>
    </row>
    <row r="3323" spans="1:1" ht="14.25">
      <c r="A3323" s="1"/>
    </row>
    <row r="3324" spans="1:1" ht="14.25">
      <c r="A3324" s="1"/>
    </row>
    <row r="3325" spans="1:1" ht="14.25">
      <c r="A3325" s="1"/>
    </row>
    <row r="3326" spans="1:1" ht="14.25">
      <c r="A3326" s="1"/>
    </row>
    <row r="3327" spans="1:1" ht="14.25">
      <c r="A3327" s="1"/>
    </row>
    <row r="3328" spans="1:1" ht="14.25">
      <c r="A3328" s="1"/>
    </row>
    <row r="3329" spans="1:1" ht="14.25">
      <c r="A3329" s="1"/>
    </row>
    <row r="3330" spans="1:1" ht="14.25">
      <c r="A3330" s="1"/>
    </row>
    <row r="3331" spans="1:1" ht="14.25">
      <c r="A3331" s="1"/>
    </row>
    <row r="3332" spans="1:1" ht="14.25">
      <c r="A3332" s="1"/>
    </row>
    <row r="3333" spans="1:1" ht="14.25">
      <c r="A3333" s="1"/>
    </row>
    <row r="3334" spans="1:1" ht="14.25">
      <c r="A3334" s="1"/>
    </row>
    <row r="3335" spans="1:1" ht="14.25">
      <c r="A3335" s="1"/>
    </row>
    <row r="3336" spans="1:1" ht="14.25">
      <c r="A3336" s="1"/>
    </row>
    <row r="3337" spans="1:1" ht="14.25">
      <c r="A3337" s="1"/>
    </row>
    <row r="3338" spans="1:1" ht="14.25">
      <c r="A3338" s="1"/>
    </row>
    <row r="3339" spans="1:1" ht="14.25">
      <c r="A3339" s="1"/>
    </row>
    <row r="3340" spans="1:1" ht="14.25">
      <c r="A3340" s="1"/>
    </row>
    <row r="3341" spans="1:1" ht="14.25">
      <c r="A3341" s="1"/>
    </row>
    <row r="3342" spans="1:1" ht="14.25">
      <c r="A3342" s="1"/>
    </row>
    <row r="3343" spans="1:1" ht="14.25">
      <c r="A3343" s="1"/>
    </row>
    <row r="3344" spans="1:1" ht="14.25">
      <c r="A3344" s="1"/>
    </row>
    <row r="3345" spans="1:1" ht="14.25">
      <c r="A3345" s="1"/>
    </row>
    <row r="3346" spans="1:1" ht="14.25">
      <c r="A3346" s="1"/>
    </row>
    <row r="3347" spans="1:1" ht="14.25">
      <c r="A3347" s="1"/>
    </row>
    <row r="3348" spans="1:1" ht="14.25">
      <c r="A3348" s="1"/>
    </row>
    <row r="3349" spans="1:1" ht="14.25">
      <c r="A3349" s="1"/>
    </row>
    <row r="3350" spans="1:1" ht="14.25">
      <c r="A3350" s="1"/>
    </row>
    <row r="3351" spans="1:1" ht="14.25">
      <c r="A3351" s="1"/>
    </row>
    <row r="3352" spans="1:1" ht="14.25">
      <c r="A3352" s="1"/>
    </row>
    <row r="3353" spans="1:1" ht="14.25">
      <c r="A3353" s="1"/>
    </row>
    <row r="3354" spans="1:1" ht="14.25">
      <c r="A3354" s="1"/>
    </row>
    <row r="3355" spans="1:1" ht="14.25">
      <c r="A3355" s="1"/>
    </row>
    <row r="3356" spans="1:1" ht="14.25">
      <c r="A3356" s="1"/>
    </row>
    <row r="3357" spans="1:1" ht="14.25">
      <c r="A3357" s="1"/>
    </row>
    <row r="3358" spans="1:1" ht="14.25">
      <c r="A3358" s="1"/>
    </row>
    <row r="3359" spans="1:1" ht="14.25">
      <c r="A3359" s="1"/>
    </row>
    <row r="3360" spans="1:1" ht="14.25">
      <c r="A3360" s="1"/>
    </row>
    <row r="3361" spans="1:1" ht="14.25">
      <c r="A3361" s="1"/>
    </row>
    <row r="3362" spans="1:1" ht="14.25">
      <c r="A3362" s="1"/>
    </row>
    <row r="3363" spans="1:1" ht="14.25">
      <c r="A3363" s="1"/>
    </row>
    <row r="3364" spans="1:1" ht="14.25">
      <c r="A3364" s="1"/>
    </row>
    <row r="3365" spans="1:1" ht="14.25">
      <c r="A3365" s="1"/>
    </row>
    <row r="3366" spans="1:1" ht="14.25">
      <c r="A3366" s="1"/>
    </row>
    <row r="3367" spans="1:1" ht="14.25">
      <c r="A3367" s="1"/>
    </row>
    <row r="3368" spans="1:1" ht="14.25">
      <c r="A3368" s="1"/>
    </row>
    <row r="3369" spans="1:1" ht="14.25">
      <c r="A3369" s="1"/>
    </row>
    <row r="3370" spans="1:1" ht="14.25">
      <c r="A3370" s="1"/>
    </row>
    <row r="3371" spans="1:1" ht="14.25">
      <c r="A3371" s="1"/>
    </row>
    <row r="3372" spans="1:1" ht="14.25">
      <c r="A3372" s="1"/>
    </row>
    <row r="3373" spans="1:1" ht="14.25">
      <c r="A3373" s="1"/>
    </row>
    <row r="3374" spans="1:1" ht="14.25">
      <c r="A3374" s="1"/>
    </row>
    <row r="3375" spans="1:1" ht="14.25">
      <c r="A3375" s="1"/>
    </row>
    <row r="3376" spans="1:1" ht="14.25">
      <c r="A3376" s="1"/>
    </row>
    <row r="3377" spans="1:1" ht="14.25">
      <c r="A3377" s="1"/>
    </row>
    <row r="3378" spans="1:1" ht="14.25">
      <c r="A3378" s="1"/>
    </row>
    <row r="3379" spans="1:1" ht="14.25">
      <c r="A3379" s="1"/>
    </row>
    <row r="3380" spans="1:1" ht="14.25">
      <c r="A3380" s="1"/>
    </row>
    <row r="3381" spans="1:1" ht="14.25">
      <c r="A3381" s="1"/>
    </row>
    <row r="3382" spans="1:1" ht="14.25">
      <c r="A3382" s="1"/>
    </row>
    <row r="3383" spans="1:1" ht="14.25">
      <c r="A3383" s="1"/>
    </row>
    <row r="3384" spans="1:1" ht="14.25">
      <c r="A3384" s="1"/>
    </row>
    <row r="3385" spans="1:1" ht="14.25">
      <c r="A3385" s="1"/>
    </row>
    <row r="3386" spans="1:1" ht="14.25">
      <c r="A3386" s="1"/>
    </row>
    <row r="3387" spans="1:1" ht="14.25">
      <c r="A3387" s="1"/>
    </row>
    <row r="3388" spans="1:1" ht="14.25">
      <c r="A3388" s="1"/>
    </row>
    <row r="3389" spans="1:1" ht="14.25">
      <c r="A3389" s="1"/>
    </row>
    <row r="3390" spans="1:1" ht="14.25">
      <c r="A3390" s="1"/>
    </row>
    <row r="3391" spans="1:1" ht="14.25">
      <c r="A3391" s="1"/>
    </row>
    <row r="3392" spans="1:1" ht="14.25">
      <c r="A3392" s="1"/>
    </row>
    <row r="3393" spans="1:1" ht="14.25">
      <c r="A3393" s="1"/>
    </row>
    <row r="3394" spans="1:1" ht="14.25">
      <c r="A3394" s="1"/>
    </row>
    <row r="3395" spans="1:1" ht="14.25">
      <c r="A3395" s="1"/>
    </row>
    <row r="3396" spans="1:1" ht="14.25">
      <c r="A3396" s="1"/>
    </row>
    <row r="3397" spans="1:1" ht="14.25">
      <c r="A3397" s="1"/>
    </row>
    <row r="3398" spans="1:1" ht="14.25">
      <c r="A3398" s="1"/>
    </row>
    <row r="3399" spans="1:1" ht="14.25">
      <c r="A3399" s="1"/>
    </row>
    <row r="3400" spans="1:1" ht="14.25">
      <c r="A3400" s="1"/>
    </row>
    <row r="3401" spans="1:1" ht="14.25">
      <c r="A3401" s="1"/>
    </row>
    <row r="3402" spans="1:1" ht="14.25">
      <c r="A3402" s="1"/>
    </row>
    <row r="3403" spans="1:1" ht="14.25">
      <c r="A3403" s="1"/>
    </row>
    <row r="3404" spans="1:1" ht="14.25">
      <c r="A3404" s="1"/>
    </row>
    <row r="3405" spans="1:1" ht="14.25">
      <c r="A3405" s="1"/>
    </row>
    <row r="3406" spans="1:1" ht="14.25">
      <c r="A3406" s="1"/>
    </row>
    <row r="3407" spans="1:1" ht="14.25">
      <c r="A3407" s="1"/>
    </row>
    <row r="3408" spans="1:1" ht="14.25">
      <c r="A3408" s="1"/>
    </row>
    <row r="3409" spans="1:1" ht="14.25">
      <c r="A3409" s="1"/>
    </row>
    <row r="3410" spans="1:1" ht="14.25">
      <c r="A3410" s="1"/>
    </row>
    <row r="3411" spans="1:1" ht="14.25">
      <c r="A3411" s="1"/>
    </row>
    <row r="3412" spans="1:1" ht="14.25">
      <c r="A3412" s="1"/>
    </row>
    <row r="3413" spans="1:1" ht="14.25">
      <c r="A3413" s="1"/>
    </row>
    <row r="3414" spans="1:1" ht="14.25">
      <c r="A3414" s="1"/>
    </row>
    <row r="3415" spans="1:1" ht="14.25">
      <c r="A3415" s="1"/>
    </row>
    <row r="3416" spans="1:1" ht="14.25">
      <c r="A3416" s="1"/>
    </row>
    <row r="3417" spans="1:1" ht="14.25">
      <c r="A3417" s="1"/>
    </row>
    <row r="3418" spans="1:1" ht="14.25">
      <c r="A3418" s="1"/>
    </row>
    <row r="3419" spans="1:1" ht="14.25">
      <c r="A3419" s="1"/>
    </row>
    <row r="3420" spans="1:1" ht="14.25">
      <c r="A3420" s="1"/>
    </row>
    <row r="3421" spans="1:1" ht="14.25">
      <c r="A3421" s="1"/>
    </row>
    <row r="3422" spans="1:1" ht="14.25">
      <c r="A3422" s="1"/>
    </row>
    <row r="3423" spans="1:1" ht="14.25">
      <c r="A3423" s="1"/>
    </row>
    <row r="3424" spans="1:1" ht="14.25">
      <c r="A3424" s="1"/>
    </row>
    <row r="3425" spans="1:1" ht="14.25">
      <c r="A3425" s="1"/>
    </row>
    <row r="3426" spans="1:1" ht="14.25">
      <c r="A3426" s="1"/>
    </row>
    <row r="3427" spans="1:1" ht="14.25">
      <c r="A3427" s="1"/>
    </row>
    <row r="3428" spans="1:1" ht="14.25">
      <c r="A3428" s="1"/>
    </row>
    <row r="3429" spans="1:1" ht="14.25">
      <c r="A3429" s="1"/>
    </row>
    <row r="3430" spans="1:1" ht="14.25">
      <c r="A3430" s="1"/>
    </row>
    <row r="3431" spans="1:1" ht="14.25">
      <c r="A3431" s="1"/>
    </row>
    <row r="3432" spans="1:1" ht="14.25">
      <c r="A3432" s="1"/>
    </row>
    <row r="3433" spans="1:1" ht="14.25">
      <c r="A3433" s="1"/>
    </row>
    <row r="3434" spans="1:1" ht="14.25">
      <c r="A3434" s="1"/>
    </row>
    <row r="3435" spans="1:1" ht="14.25">
      <c r="A3435" s="1"/>
    </row>
    <row r="3436" spans="1:1" ht="14.25">
      <c r="A3436" s="1"/>
    </row>
    <row r="3437" spans="1:1" ht="14.25">
      <c r="A3437" s="1"/>
    </row>
    <row r="3438" spans="1:1" ht="14.25">
      <c r="A3438" s="1"/>
    </row>
    <row r="3439" spans="1:1" ht="14.25">
      <c r="A3439" s="1"/>
    </row>
    <row r="3440" spans="1:1" ht="14.25">
      <c r="A3440" s="1"/>
    </row>
    <row r="3441" spans="1:1" ht="14.25">
      <c r="A3441" s="1"/>
    </row>
    <row r="3442" spans="1:1" ht="14.25">
      <c r="A3442" s="1"/>
    </row>
    <row r="3443" spans="1:1" ht="14.25">
      <c r="A3443" s="1"/>
    </row>
    <row r="3444" spans="1:1" ht="14.25">
      <c r="A3444" s="1"/>
    </row>
    <row r="3445" spans="1:1" ht="14.25">
      <c r="A3445" s="1"/>
    </row>
    <row r="3446" spans="1:1" ht="14.25">
      <c r="A3446" s="1"/>
    </row>
    <row r="3447" spans="1:1" ht="14.25">
      <c r="A3447" s="1"/>
    </row>
    <row r="3448" spans="1:1" ht="14.25">
      <c r="A3448" s="1"/>
    </row>
    <row r="3449" spans="1:1" ht="14.25">
      <c r="A3449" s="1"/>
    </row>
    <row r="3450" spans="1:1" ht="14.25">
      <c r="A3450" s="1"/>
    </row>
    <row r="3451" spans="1:1" ht="14.25">
      <c r="A3451" s="1"/>
    </row>
    <row r="3452" spans="1:1" ht="14.25">
      <c r="A3452" s="1"/>
    </row>
    <row r="3453" spans="1:1" ht="14.25">
      <c r="A3453" s="1"/>
    </row>
    <row r="3454" spans="1:1" ht="14.25">
      <c r="A3454" s="1"/>
    </row>
    <row r="3455" spans="1:1" ht="14.25">
      <c r="A3455" s="1"/>
    </row>
    <row r="3456" spans="1:1" ht="14.25">
      <c r="A3456" s="1"/>
    </row>
    <row r="3457" spans="1:1" ht="14.25">
      <c r="A3457" s="1"/>
    </row>
    <row r="3458" spans="1:1" ht="14.25">
      <c r="A3458" s="1"/>
    </row>
    <row r="3459" spans="1:1" ht="14.25">
      <c r="A3459" s="1"/>
    </row>
    <row r="3460" spans="1:1" ht="14.25">
      <c r="A3460" s="1"/>
    </row>
    <row r="3461" spans="1:1" ht="14.25">
      <c r="A3461" s="1"/>
    </row>
    <row r="3462" spans="1:1" ht="14.25">
      <c r="A3462" s="1"/>
    </row>
    <row r="3463" spans="1:1" ht="14.25">
      <c r="A3463" s="1"/>
    </row>
    <row r="3464" spans="1:1" ht="14.25">
      <c r="A3464" s="1"/>
    </row>
    <row r="3465" spans="1:1" ht="14.25">
      <c r="A3465" s="1"/>
    </row>
    <row r="3466" spans="1:1" ht="14.25">
      <c r="A3466" s="1"/>
    </row>
    <row r="3467" spans="1:1" ht="14.25">
      <c r="A3467" s="1"/>
    </row>
    <row r="3468" spans="1:1" ht="14.25">
      <c r="A3468" s="1"/>
    </row>
    <row r="3469" spans="1:1" ht="14.25">
      <c r="A3469" s="1"/>
    </row>
    <row r="3470" spans="1:1" ht="14.25">
      <c r="A3470" s="1"/>
    </row>
    <row r="3471" spans="1:1" ht="14.25">
      <c r="A3471" s="1"/>
    </row>
    <row r="3472" spans="1:1" ht="14.25">
      <c r="A3472" s="1"/>
    </row>
    <row r="3473" spans="1:1" ht="14.25">
      <c r="A3473" s="1"/>
    </row>
    <row r="3474" spans="1:1" ht="14.25">
      <c r="A3474" s="1"/>
    </row>
    <row r="3475" spans="1:1" ht="14.25">
      <c r="A3475" s="1"/>
    </row>
    <row r="3476" spans="1:1" ht="14.25">
      <c r="A3476" s="1"/>
    </row>
    <row r="3477" spans="1:1" ht="14.25">
      <c r="A3477" s="1"/>
    </row>
    <row r="3478" spans="1:1" ht="14.25">
      <c r="A3478" s="1"/>
    </row>
    <row r="3479" spans="1:1" ht="14.25">
      <c r="A3479" s="1"/>
    </row>
    <row r="3480" spans="1:1" ht="14.25">
      <c r="A3480" s="1"/>
    </row>
    <row r="3481" spans="1:1" ht="14.25">
      <c r="A3481" s="1"/>
    </row>
    <row r="3482" spans="1:1" ht="14.25">
      <c r="A3482" s="1"/>
    </row>
    <row r="3483" spans="1:1" ht="14.25">
      <c r="A3483" s="1"/>
    </row>
    <row r="3484" spans="1:1" ht="14.25">
      <c r="A3484" s="1"/>
    </row>
    <row r="3485" spans="1:1" ht="14.25">
      <c r="A3485" s="1"/>
    </row>
    <row r="3486" spans="1:1" ht="14.25">
      <c r="A3486" s="1"/>
    </row>
    <row r="3487" spans="1:1" ht="14.25">
      <c r="A3487" s="1"/>
    </row>
    <row r="3488" spans="1:1" ht="14.25">
      <c r="A3488" s="1"/>
    </row>
    <row r="3489" spans="1:1" ht="14.25">
      <c r="A3489" s="1"/>
    </row>
    <row r="3490" spans="1:1" ht="14.25">
      <c r="A3490" s="1"/>
    </row>
    <row r="3491" spans="1:1" ht="14.25">
      <c r="A3491" s="1"/>
    </row>
    <row r="3492" spans="1:1" ht="14.25">
      <c r="A3492" s="1"/>
    </row>
    <row r="3493" spans="1:1" ht="14.25">
      <c r="A3493" s="1"/>
    </row>
    <row r="3494" spans="1:1" ht="14.25">
      <c r="A3494" s="1"/>
    </row>
    <row r="3495" spans="1:1" ht="14.25">
      <c r="A3495" s="1"/>
    </row>
    <row r="3496" spans="1:1" ht="14.25">
      <c r="A3496" s="1"/>
    </row>
    <row r="3497" spans="1:1" ht="14.25">
      <c r="A3497" s="1"/>
    </row>
    <row r="3498" spans="1:1" ht="14.25">
      <c r="A3498" s="1"/>
    </row>
    <row r="3499" spans="1:1" ht="14.25">
      <c r="A3499" s="1"/>
    </row>
    <row r="3500" spans="1:1" ht="14.25">
      <c r="A3500" s="1"/>
    </row>
    <row r="3501" spans="1:1" ht="14.25">
      <c r="A3501" s="1"/>
    </row>
    <row r="3502" spans="1:1" ht="14.25">
      <c r="A3502" s="1"/>
    </row>
    <row r="3503" spans="1:1" ht="14.25">
      <c r="A3503" s="1"/>
    </row>
    <row r="3504" spans="1:1" ht="14.25">
      <c r="A3504" s="1"/>
    </row>
    <row r="3505" spans="1:1" ht="14.25">
      <c r="A3505" s="1"/>
    </row>
    <row r="3506" spans="1:1" ht="14.25">
      <c r="A3506" s="1"/>
    </row>
    <row r="3507" spans="1:1" ht="14.25">
      <c r="A3507" s="1"/>
    </row>
    <row r="3508" spans="1:1" ht="14.25">
      <c r="A3508" s="1"/>
    </row>
    <row r="3509" spans="1:1" ht="14.25">
      <c r="A3509" s="1"/>
    </row>
    <row r="3510" spans="1:1" ht="14.25">
      <c r="A3510" s="1"/>
    </row>
    <row r="3511" spans="1:1" ht="14.25">
      <c r="A3511" s="1"/>
    </row>
    <row r="3512" spans="1:1" ht="14.25">
      <c r="A3512" s="1"/>
    </row>
    <row r="3513" spans="1:1" ht="14.25">
      <c r="A3513" s="1"/>
    </row>
    <row r="3514" spans="1:1" ht="14.25">
      <c r="A3514" s="1"/>
    </row>
    <row r="3515" spans="1:1" ht="14.25">
      <c r="A3515" s="1"/>
    </row>
    <row r="3516" spans="1:1" ht="14.25">
      <c r="A3516" s="1"/>
    </row>
    <row r="3517" spans="1:1" ht="14.25">
      <c r="A3517" s="1"/>
    </row>
    <row r="3518" spans="1:1" ht="14.25">
      <c r="A3518" s="1"/>
    </row>
    <row r="3519" spans="1:1" ht="14.25">
      <c r="A3519" s="1"/>
    </row>
    <row r="3520" spans="1:1" ht="14.25">
      <c r="A3520" s="1"/>
    </row>
    <row r="3521" spans="1:1" ht="14.25">
      <c r="A3521" s="1"/>
    </row>
    <row r="3522" spans="1:1" ht="14.25">
      <c r="A3522" s="1"/>
    </row>
    <row r="3523" spans="1:1" ht="14.25">
      <c r="A3523" s="1"/>
    </row>
    <row r="3524" spans="1:1" ht="14.25">
      <c r="A3524" s="1"/>
    </row>
    <row r="3525" spans="1:1" ht="14.25">
      <c r="A3525" s="1"/>
    </row>
    <row r="3526" spans="1:1" ht="14.25">
      <c r="A3526" s="1"/>
    </row>
    <row r="3527" spans="1:1" ht="14.25">
      <c r="A3527" s="1"/>
    </row>
    <row r="3528" spans="1:1" ht="14.25">
      <c r="A3528" s="1"/>
    </row>
    <row r="3529" spans="1:1" ht="14.25">
      <c r="A3529" s="1"/>
    </row>
    <row r="3530" spans="1:1" ht="14.25">
      <c r="A3530" s="1"/>
    </row>
    <row r="3531" spans="1:1" ht="14.25">
      <c r="A3531" s="1"/>
    </row>
    <row r="3532" spans="1:1" ht="14.25">
      <c r="A3532" s="1"/>
    </row>
    <row r="3533" spans="1:1" ht="14.25">
      <c r="A3533" s="1"/>
    </row>
    <row r="3534" spans="1:1" ht="14.25">
      <c r="A3534" s="1"/>
    </row>
    <row r="3535" spans="1:1" ht="14.25">
      <c r="A3535" s="1"/>
    </row>
    <row r="3536" spans="1:1" ht="14.25">
      <c r="A3536" s="1"/>
    </row>
    <row r="3537" spans="1:1" ht="14.25">
      <c r="A3537" s="1"/>
    </row>
    <row r="3538" spans="1:1" ht="14.25">
      <c r="A3538" s="1"/>
    </row>
    <row r="3539" spans="1:1" ht="14.25">
      <c r="A3539" s="1"/>
    </row>
    <row r="3540" spans="1:1" ht="14.25">
      <c r="A3540" s="1"/>
    </row>
    <row r="3541" spans="1:1" ht="14.25">
      <c r="A3541" s="1"/>
    </row>
    <row r="3542" spans="1:1" ht="14.25">
      <c r="A3542" s="1"/>
    </row>
    <row r="3543" spans="1:1" ht="14.25">
      <c r="A3543" s="1"/>
    </row>
    <row r="3544" spans="1:1" ht="14.25">
      <c r="A3544" s="1"/>
    </row>
    <row r="3545" spans="1:1" ht="14.25">
      <c r="A3545" s="1"/>
    </row>
    <row r="3546" spans="1:1" ht="14.25">
      <c r="A3546" s="1"/>
    </row>
    <row r="3547" spans="1:1" ht="14.25">
      <c r="A3547" s="1"/>
    </row>
    <row r="3548" spans="1:1" ht="14.25">
      <c r="A3548" s="1"/>
    </row>
    <row r="3549" spans="1:1" ht="14.25">
      <c r="A3549" s="1"/>
    </row>
    <row r="3550" spans="1:1" ht="14.25">
      <c r="A3550" s="1"/>
    </row>
    <row r="3551" spans="1:1" ht="14.25">
      <c r="A3551" s="1"/>
    </row>
    <row r="3552" spans="1:1" ht="14.25">
      <c r="A3552" s="1"/>
    </row>
    <row r="3553" spans="1:1" ht="14.25">
      <c r="A3553" s="1"/>
    </row>
    <row r="3554" spans="1:1" ht="14.25">
      <c r="A3554" s="1"/>
    </row>
    <row r="3555" spans="1:1" ht="14.25">
      <c r="A3555" s="1"/>
    </row>
    <row r="3556" spans="1:1" ht="14.25">
      <c r="A3556" s="1"/>
    </row>
    <row r="3557" spans="1:1" ht="14.25">
      <c r="A3557" s="1"/>
    </row>
    <row r="3558" spans="1:1" ht="14.25">
      <c r="A3558" s="1"/>
    </row>
    <row r="3559" spans="1:1" ht="14.25">
      <c r="A3559" s="1"/>
    </row>
    <row r="3560" spans="1:1" ht="14.25">
      <c r="A3560" s="1"/>
    </row>
    <row r="3561" spans="1:1" ht="14.25">
      <c r="A3561" s="1"/>
    </row>
    <row r="3562" spans="1:1" ht="14.25">
      <c r="A3562" s="1"/>
    </row>
    <row r="3563" spans="1:1" ht="14.25">
      <c r="A3563" s="1"/>
    </row>
    <row r="3564" spans="1:1" ht="14.25">
      <c r="A3564" s="1"/>
    </row>
    <row r="3565" spans="1:1" ht="14.25">
      <c r="A3565" s="1"/>
    </row>
    <row r="3566" spans="1:1" ht="14.25">
      <c r="A3566" s="1"/>
    </row>
    <row r="3567" spans="1:1" ht="14.25">
      <c r="A3567" s="1"/>
    </row>
    <row r="3568" spans="1:1" ht="14.25">
      <c r="A3568" s="1"/>
    </row>
    <row r="3569" spans="1:1" ht="14.25">
      <c r="A3569" s="1"/>
    </row>
    <row r="3570" spans="1:1" ht="14.25">
      <c r="A3570" s="1"/>
    </row>
    <row r="3571" spans="1:1" ht="14.25">
      <c r="A3571" s="1"/>
    </row>
    <row r="3572" spans="1:1" ht="14.25">
      <c r="A3572" s="1"/>
    </row>
    <row r="3573" spans="1:1" ht="14.25">
      <c r="A3573" s="1"/>
    </row>
    <row r="3574" spans="1:1" ht="14.25">
      <c r="A3574" s="1"/>
    </row>
    <row r="3575" spans="1:1" ht="14.25">
      <c r="A3575" s="1"/>
    </row>
    <row r="3576" spans="1:1" ht="14.25">
      <c r="A3576" s="1"/>
    </row>
    <row r="3577" spans="1:1" ht="14.25">
      <c r="A3577" s="1"/>
    </row>
    <row r="3578" spans="1:1" ht="14.25">
      <c r="A3578" s="1"/>
    </row>
    <row r="3579" spans="1:1" ht="14.25">
      <c r="A3579" s="1"/>
    </row>
    <row r="3580" spans="1:1" ht="14.25">
      <c r="A3580" s="1"/>
    </row>
    <row r="3581" spans="1:1" ht="14.25">
      <c r="A3581" s="1"/>
    </row>
    <row r="3582" spans="1:1" ht="14.25">
      <c r="A3582" s="1"/>
    </row>
    <row r="3583" spans="1:1" ht="14.25">
      <c r="A3583" s="1"/>
    </row>
    <row r="3584" spans="1:1" ht="14.25">
      <c r="A3584" s="1"/>
    </row>
    <row r="3585" spans="1:1" ht="14.25">
      <c r="A3585" s="1"/>
    </row>
    <row r="3586" spans="1:1" ht="14.25">
      <c r="A3586" s="1"/>
    </row>
    <row r="3587" spans="1:1" ht="14.25">
      <c r="A3587" s="1"/>
    </row>
    <row r="3588" spans="1:1" ht="14.25">
      <c r="A3588" s="1"/>
    </row>
    <row r="3589" spans="1:1" ht="14.25">
      <c r="A3589" s="1"/>
    </row>
    <row r="3590" spans="1:1" ht="14.25">
      <c r="A3590" s="1"/>
    </row>
    <row r="3591" spans="1:1" ht="14.25">
      <c r="A3591" s="1"/>
    </row>
    <row r="3592" spans="1:1" ht="14.25">
      <c r="A3592" s="1"/>
    </row>
    <row r="3593" spans="1:1" ht="14.25">
      <c r="A3593" s="1"/>
    </row>
    <row r="3594" spans="1:1" ht="14.25">
      <c r="A3594" s="1"/>
    </row>
    <row r="3595" spans="1:1" ht="14.25">
      <c r="A3595" s="1"/>
    </row>
    <row r="3596" spans="1:1" ht="14.25">
      <c r="A3596" s="1"/>
    </row>
    <row r="3597" spans="1:1" ht="14.25">
      <c r="A3597" s="1"/>
    </row>
    <row r="3598" spans="1:1" ht="14.25">
      <c r="A3598" s="1"/>
    </row>
    <row r="3599" spans="1:1" ht="14.25">
      <c r="A3599" s="1"/>
    </row>
    <row r="3600" spans="1:1" ht="14.25">
      <c r="A3600" s="1"/>
    </row>
    <row r="3601" spans="1:1" ht="14.25">
      <c r="A3601" s="1"/>
    </row>
    <row r="3602" spans="1:1" ht="14.25">
      <c r="A3602" s="1"/>
    </row>
    <row r="3603" spans="1:1" ht="14.25">
      <c r="A3603" s="1"/>
    </row>
    <row r="3604" spans="1:1" ht="14.25">
      <c r="A3604" s="1"/>
    </row>
    <row r="3605" spans="1:1" ht="14.25">
      <c r="A3605" s="1"/>
    </row>
    <row r="3606" spans="1:1" ht="14.25">
      <c r="A3606" s="1"/>
    </row>
    <row r="3607" spans="1:1" ht="14.25">
      <c r="A3607" s="1"/>
    </row>
    <row r="3608" spans="1:1" ht="14.25">
      <c r="A3608" s="1"/>
    </row>
    <row r="3609" spans="1:1" ht="14.25">
      <c r="A3609" s="1"/>
    </row>
    <row r="3610" spans="1:1" ht="14.25">
      <c r="A3610" s="1"/>
    </row>
    <row r="3611" spans="1:1" ht="14.25">
      <c r="A3611" s="1"/>
    </row>
    <row r="3612" spans="1:1" ht="14.25">
      <c r="A3612" s="1"/>
    </row>
    <row r="3613" spans="1:1" ht="14.25">
      <c r="A3613" s="1"/>
    </row>
    <row r="3614" spans="1:1" ht="14.25">
      <c r="A3614" s="1"/>
    </row>
    <row r="3615" spans="1:1" ht="14.25">
      <c r="A3615" s="1"/>
    </row>
    <row r="3616" spans="1:1" ht="14.25">
      <c r="A3616" s="1"/>
    </row>
    <row r="3617" spans="1:1" ht="14.25">
      <c r="A3617" s="1"/>
    </row>
    <row r="3618" spans="1:1" ht="14.25">
      <c r="A3618" s="1"/>
    </row>
    <row r="3619" spans="1:1" ht="14.25">
      <c r="A3619" s="1"/>
    </row>
    <row r="3620" spans="1:1" ht="14.25">
      <c r="A3620" s="1"/>
    </row>
    <row r="3621" spans="1:1" ht="14.25">
      <c r="A3621" s="1"/>
    </row>
    <row r="3622" spans="1:1" ht="14.25">
      <c r="A3622" s="1"/>
    </row>
    <row r="3623" spans="1:1" ht="14.25">
      <c r="A3623" s="1"/>
    </row>
    <row r="3624" spans="1:1" ht="14.25">
      <c r="A3624" s="1"/>
    </row>
    <row r="3625" spans="1:1" ht="14.25">
      <c r="A3625" s="1"/>
    </row>
    <row r="3626" spans="1:1" ht="14.25">
      <c r="A3626" s="1"/>
    </row>
    <row r="3627" spans="1:1" ht="14.25">
      <c r="A3627" s="1"/>
    </row>
    <row r="3628" spans="1:1" ht="14.25">
      <c r="A3628" s="1"/>
    </row>
    <row r="3629" spans="1:1" ht="14.25">
      <c r="A3629" s="1"/>
    </row>
    <row r="3630" spans="1:1" ht="14.25">
      <c r="A3630" s="1"/>
    </row>
    <row r="3631" spans="1:1" ht="14.25">
      <c r="A3631" s="1"/>
    </row>
    <row r="3632" spans="1:1" ht="14.25">
      <c r="A3632" s="1"/>
    </row>
    <row r="3633" spans="1:1" ht="14.25">
      <c r="A3633" s="1"/>
    </row>
    <row r="3634" spans="1:1" ht="14.25">
      <c r="A3634" s="1"/>
    </row>
    <row r="3635" spans="1:1" ht="14.25">
      <c r="A3635" s="1"/>
    </row>
    <row r="3636" spans="1:1" ht="14.25">
      <c r="A3636" s="1"/>
    </row>
    <row r="3637" spans="1:1" ht="14.25">
      <c r="A3637" s="1"/>
    </row>
    <row r="3638" spans="1:1" ht="14.25">
      <c r="A3638" s="1"/>
    </row>
    <row r="3639" spans="1:1" ht="14.25">
      <c r="A3639" s="1"/>
    </row>
    <row r="3640" spans="1:1" ht="14.25">
      <c r="A3640" s="1"/>
    </row>
    <row r="3641" spans="1:1" ht="14.25">
      <c r="A3641" s="1"/>
    </row>
    <row r="3642" spans="1:1" ht="14.25">
      <c r="A3642" s="1"/>
    </row>
    <row r="3643" spans="1:1" ht="14.25">
      <c r="A3643" s="1"/>
    </row>
    <row r="3644" spans="1:1" ht="14.25">
      <c r="A3644" s="1"/>
    </row>
    <row r="3645" spans="1:1" ht="14.25">
      <c r="A3645" s="1"/>
    </row>
    <row r="3646" spans="1:1" ht="14.25">
      <c r="A3646" s="1"/>
    </row>
    <row r="3647" spans="1:1" ht="14.25">
      <c r="A3647" s="1"/>
    </row>
    <row r="3648" spans="1:1" ht="14.25">
      <c r="A3648" s="1"/>
    </row>
    <row r="3649" spans="1:1" ht="14.25">
      <c r="A3649" s="1"/>
    </row>
    <row r="3650" spans="1:1" ht="14.25">
      <c r="A3650" s="1"/>
    </row>
    <row r="3651" spans="1:1" ht="14.25">
      <c r="A3651" s="1"/>
    </row>
    <row r="3652" spans="1:1" ht="14.25">
      <c r="A3652" s="1"/>
    </row>
    <row r="3653" spans="1:1" ht="14.25">
      <c r="A3653" s="1"/>
    </row>
    <row r="3654" spans="1:1" ht="14.25">
      <c r="A3654" s="1"/>
    </row>
    <row r="3655" spans="1:1" ht="14.25">
      <c r="A3655" s="1"/>
    </row>
    <row r="3656" spans="1:1" ht="14.25">
      <c r="A3656" s="1"/>
    </row>
    <row r="3657" spans="1:1" ht="14.25">
      <c r="A3657" s="1"/>
    </row>
    <row r="3658" spans="1:1" ht="14.25">
      <c r="A3658" s="1"/>
    </row>
    <row r="3659" spans="1:1" ht="14.25">
      <c r="A3659" s="1"/>
    </row>
    <row r="3660" spans="1:1" ht="14.25">
      <c r="A3660" s="1"/>
    </row>
    <row r="3661" spans="1:1" ht="14.25">
      <c r="A3661" s="1"/>
    </row>
    <row r="3662" spans="1:1" ht="14.25">
      <c r="A3662" s="1"/>
    </row>
    <row r="3663" spans="1:1" ht="14.25">
      <c r="A3663" s="1"/>
    </row>
    <row r="3664" spans="1:1" ht="14.25">
      <c r="A3664" s="1"/>
    </row>
    <row r="3665" spans="1:1" ht="14.25">
      <c r="A3665" s="1"/>
    </row>
    <row r="3666" spans="1:1" ht="14.25">
      <c r="A3666" s="1"/>
    </row>
    <row r="3667" spans="1:1" ht="14.25">
      <c r="A3667" s="1"/>
    </row>
    <row r="3668" spans="1:1" ht="14.25">
      <c r="A3668" s="1"/>
    </row>
    <row r="3669" spans="1:1" ht="14.25">
      <c r="A3669" s="1"/>
    </row>
    <row r="3670" spans="1:1" ht="14.25">
      <c r="A3670" s="1"/>
    </row>
    <row r="3671" spans="1:1" ht="14.25">
      <c r="A3671" s="1"/>
    </row>
    <row r="3672" spans="1:1" ht="14.25">
      <c r="A3672" s="1"/>
    </row>
    <row r="3673" spans="1:1" ht="14.25">
      <c r="A3673" s="1"/>
    </row>
    <row r="3674" spans="1:1" ht="14.25">
      <c r="A3674" s="1"/>
    </row>
    <row r="3675" spans="1:1" ht="14.25">
      <c r="A3675" s="1"/>
    </row>
    <row r="3676" spans="1:1" ht="14.25">
      <c r="A3676" s="1"/>
    </row>
    <row r="3677" spans="1:1" ht="14.25">
      <c r="A3677" s="1"/>
    </row>
    <row r="3678" spans="1:1" ht="14.25">
      <c r="A3678" s="1"/>
    </row>
    <row r="3679" spans="1:1" ht="14.25">
      <c r="A3679" s="1"/>
    </row>
    <row r="3680" spans="1:1" ht="14.25">
      <c r="A3680" s="1"/>
    </row>
    <row r="3681" spans="1:1" ht="14.25">
      <c r="A3681" s="1"/>
    </row>
    <row r="3682" spans="1:1" ht="14.25">
      <c r="A3682" s="1"/>
    </row>
    <row r="3683" spans="1:1" ht="14.25">
      <c r="A3683" s="1"/>
    </row>
    <row r="3684" spans="1:1" ht="14.25">
      <c r="A3684" s="1"/>
    </row>
    <row r="3685" spans="1:1" ht="14.25">
      <c r="A3685" s="1"/>
    </row>
    <row r="3686" spans="1:1" ht="14.25">
      <c r="A3686" s="1"/>
    </row>
    <row r="3687" spans="1:1" ht="14.25">
      <c r="A3687" s="1"/>
    </row>
    <row r="3688" spans="1:1" ht="14.25">
      <c r="A3688" s="1"/>
    </row>
    <row r="3689" spans="1:1" ht="14.25">
      <c r="A3689" s="1"/>
    </row>
    <row r="3690" spans="1:1" ht="14.25">
      <c r="A3690" s="1"/>
    </row>
    <row r="3691" spans="1:1" ht="14.25">
      <c r="A3691" s="1"/>
    </row>
    <row r="3692" spans="1:1" ht="14.25">
      <c r="A3692" s="1"/>
    </row>
    <row r="3693" spans="1:1" ht="14.25">
      <c r="A3693" s="1"/>
    </row>
    <row r="3694" spans="1:1" ht="14.25">
      <c r="A3694" s="1"/>
    </row>
    <row r="3695" spans="1:1" ht="14.25">
      <c r="A3695" s="1"/>
    </row>
    <row r="3696" spans="1:1" ht="14.25">
      <c r="A3696" s="1"/>
    </row>
    <row r="3697" spans="1:1" ht="14.25">
      <c r="A3697" s="1"/>
    </row>
    <row r="3698" spans="1:1" ht="14.25">
      <c r="A3698" s="1"/>
    </row>
    <row r="3699" spans="1:1" ht="14.25">
      <c r="A3699" s="1"/>
    </row>
    <row r="3700" spans="1:1" ht="14.25">
      <c r="A3700" s="1"/>
    </row>
    <row r="3701" spans="1:1" ht="14.25">
      <c r="A3701" s="1"/>
    </row>
    <row r="3702" spans="1:1" ht="14.25">
      <c r="A3702" s="1"/>
    </row>
    <row r="3703" spans="1:1" ht="14.25">
      <c r="A3703" s="1"/>
    </row>
    <row r="3704" spans="1:1" ht="14.25">
      <c r="A3704" s="1"/>
    </row>
    <row r="3705" spans="1:1" ht="14.25">
      <c r="A3705" s="1"/>
    </row>
    <row r="3706" spans="1:1" ht="14.25">
      <c r="A3706" s="1"/>
    </row>
    <row r="3707" spans="1:1" ht="14.25">
      <c r="A3707" s="1"/>
    </row>
    <row r="3708" spans="1:1" ht="14.25">
      <c r="A3708" s="1"/>
    </row>
    <row r="3709" spans="1:1" ht="14.25">
      <c r="A3709" s="1"/>
    </row>
    <row r="3710" spans="1:1" ht="14.25">
      <c r="A3710" s="1"/>
    </row>
    <row r="3711" spans="1:1" ht="14.25">
      <c r="A3711" s="1"/>
    </row>
    <row r="3712" spans="1:1" ht="14.25">
      <c r="A3712" s="1"/>
    </row>
    <row r="3713" spans="1:1" ht="14.25">
      <c r="A3713" s="1"/>
    </row>
    <row r="3714" spans="1:1" ht="14.25">
      <c r="A3714" s="1"/>
    </row>
    <row r="3715" spans="1:1" ht="14.25">
      <c r="A3715" s="1"/>
    </row>
    <row r="3716" spans="1:1" ht="14.25">
      <c r="A3716" s="1"/>
    </row>
    <row r="3717" spans="1:1" ht="14.25">
      <c r="A3717" s="1"/>
    </row>
    <row r="3718" spans="1:1" ht="14.25">
      <c r="A3718" s="1"/>
    </row>
    <row r="3719" spans="1:1" ht="14.25">
      <c r="A3719" s="1"/>
    </row>
    <row r="3720" spans="1:1" ht="14.25">
      <c r="A3720" s="1"/>
    </row>
    <row r="3721" spans="1:1" ht="14.25">
      <c r="A3721" s="1"/>
    </row>
    <row r="3722" spans="1:1" ht="14.25">
      <c r="A3722" s="1"/>
    </row>
    <row r="3723" spans="1:1" ht="14.25">
      <c r="A3723" s="1"/>
    </row>
    <row r="3724" spans="1:1" ht="14.25">
      <c r="A3724" s="1"/>
    </row>
    <row r="3725" spans="1:1" ht="14.25">
      <c r="A3725" s="1"/>
    </row>
    <row r="3726" spans="1:1" ht="14.25">
      <c r="A3726" s="1"/>
    </row>
    <row r="3727" spans="1:1" ht="14.25">
      <c r="A3727" s="1"/>
    </row>
    <row r="3728" spans="1:1" ht="14.25">
      <c r="A3728" s="1"/>
    </row>
    <row r="3729" spans="1:1" ht="14.25">
      <c r="A3729" s="1"/>
    </row>
    <row r="3730" spans="1:1" ht="14.25">
      <c r="A3730" s="1"/>
    </row>
    <row r="3731" spans="1:1" ht="14.25">
      <c r="A3731" s="1"/>
    </row>
    <row r="3732" spans="1:1" ht="14.25">
      <c r="A3732" s="1"/>
    </row>
    <row r="3733" spans="1:1" ht="14.25">
      <c r="A3733" s="1"/>
    </row>
    <row r="3734" spans="1:1" ht="14.25">
      <c r="A3734" s="1"/>
    </row>
    <row r="3735" spans="1:1" ht="14.25">
      <c r="A3735" s="1"/>
    </row>
    <row r="3736" spans="1:1" ht="14.25">
      <c r="A3736" s="1"/>
    </row>
    <row r="3737" spans="1:1" ht="14.25">
      <c r="A3737" s="1"/>
    </row>
    <row r="3738" spans="1:1" ht="14.25">
      <c r="A3738" s="1"/>
    </row>
    <row r="3739" spans="1:1" ht="14.25">
      <c r="A3739" s="1"/>
    </row>
    <row r="3740" spans="1:1" ht="14.25">
      <c r="A3740" s="1"/>
    </row>
    <row r="3741" spans="1:1" ht="14.25">
      <c r="A3741" s="1"/>
    </row>
    <row r="3742" spans="1:1" ht="14.25">
      <c r="A3742" s="1"/>
    </row>
    <row r="3743" spans="1:1" ht="14.25">
      <c r="A3743" s="1"/>
    </row>
    <row r="3744" spans="1:1" ht="14.25">
      <c r="A3744" s="1"/>
    </row>
    <row r="3745" spans="1:1" ht="14.25">
      <c r="A3745" s="1"/>
    </row>
    <row r="3746" spans="1:1" ht="14.25">
      <c r="A3746" s="1"/>
    </row>
    <row r="3747" spans="1:1" ht="14.25">
      <c r="A3747" s="1"/>
    </row>
    <row r="3748" spans="1:1" ht="14.25">
      <c r="A3748" s="1"/>
    </row>
    <row r="3749" spans="1:1" ht="14.25">
      <c r="A3749" s="1"/>
    </row>
    <row r="3750" spans="1:1" ht="14.25">
      <c r="A3750" s="1"/>
    </row>
    <row r="3751" spans="1:1" ht="14.25">
      <c r="A3751" s="1"/>
    </row>
    <row r="3752" spans="1:1" ht="14.25">
      <c r="A3752" s="1"/>
    </row>
    <row r="3753" spans="1:1" ht="14.25">
      <c r="A3753" s="1"/>
    </row>
    <row r="3754" spans="1:1" ht="14.25">
      <c r="A3754" s="1"/>
    </row>
    <row r="3755" spans="1:1" ht="14.25">
      <c r="A3755" s="1"/>
    </row>
    <row r="3756" spans="1:1" ht="14.25">
      <c r="A3756" s="1"/>
    </row>
    <row r="3757" spans="1:1" ht="14.25">
      <c r="A3757" s="1"/>
    </row>
    <row r="3758" spans="1:1" ht="14.25">
      <c r="A3758" s="1"/>
    </row>
    <row r="3759" spans="1:1" ht="14.25">
      <c r="A3759" s="1"/>
    </row>
    <row r="3760" spans="1:1" ht="14.25">
      <c r="A3760" s="1"/>
    </row>
    <row r="3761" spans="1:1" ht="14.25">
      <c r="A3761" s="1"/>
    </row>
    <row r="3762" spans="1:1" ht="14.25">
      <c r="A3762" s="1"/>
    </row>
    <row r="3763" spans="1:1" ht="14.25">
      <c r="A3763" s="1"/>
    </row>
    <row r="3764" spans="1:1" ht="14.25">
      <c r="A3764" s="1"/>
    </row>
    <row r="3765" spans="1:1" ht="14.25">
      <c r="A3765" s="1"/>
    </row>
    <row r="3766" spans="1:1" ht="14.25">
      <c r="A3766" s="1"/>
    </row>
    <row r="3767" spans="1:1" ht="14.25">
      <c r="A3767" s="1"/>
    </row>
    <row r="3768" spans="1:1" ht="14.25">
      <c r="A3768" s="1"/>
    </row>
    <row r="3769" spans="1:1" ht="14.25">
      <c r="A3769" s="1"/>
    </row>
    <row r="3770" spans="1:1" ht="14.25">
      <c r="A3770" s="1"/>
    </row>
    <row r="3771" spans="1:1" ht="14.25">
      <c r="A3771" s="1"/>
    </row>
    <row r="3772" spans="1:1" ht="14.25">
      <c r="A3772" s="1"/>
    </row>
    <row r="3773" spans="1:1" ht="14.25">
      <c r="A3773" s="1"/>
    </row>
    <row r="3774" spans="1:1" ht="14.25">
      <c r="A3774" s="1"/>
    </row>
    <row r="3775" spans="1:1" ht="14.25">
      <c r="A3775" s="1"/>
    </row>
    <row r="3776" spans="1:1" ht="14.25">
      <c r="A3776" s="1"/>
    </row>
    <row r="3777" spans="1:1" ht="14.25">
      <c r="A3777" s="1"/>
    </row>
    <row r="3778" spans="1:1" ht="14.25">
      <c r="A3778" s="1"/>
    </row>
    <row r="3779" spans="1:1" ht="14.25">
      <c r="A3779" s="1"/>
    </row>
    <row r="3780" spans="1:1" ht="14.25">
      <c r="A3780" s="1"/>
    </row>
    <row r="3781" spans="1:1" ht="14.25">
      <c r="A3781" s="1"/>
    </row>
    <row r="3782" spans="1:1" ht="14.25">
      <c r="A3782" s="1"/>
    </row>
    <row r="3783" spans="1:1" ht="14.25">
      <c r="A3783" s="1"/>
    </row>
    <row r="3784" spans="1:1" ht="14.25">
      <c r="A3784" s="1"/>
    </row>
    <row r="3785" spans="1:1" ht="14.25">
      <c r="A3785" s="1"/>
    </row>
    <row r="3786" spans="1:1" ht="14.25">
      <c r="A3786" s="1"/>
    </row>
    <row r="3787" spans="1:1" ht="14.25">
      <c r="A3787" s="1"/>
    </row>
    <row r="3788" spans="1:1" ht="14.25">
      <c r="A3788" s="1"/>
    </row>
    <row r="3789" spans="1:1" ht="14.25">
      <c r="A3789" s="1"/>
    </row>
    <row r="3790" spans="1:1" ht="14.25">
      <c r="A3790" s="1"/>
    </row>
    <row r="3791" spans="1:1" ht="14.25">
      <c r="A3791" s="1"/>
    </row>
    <row r="3792" spans="1:1" ht="14.25">
      <c r="A3792" s="1"/>
    </row>
    <row r="3793" spans="1:1" ht="14.25">
      <c r="A3793" s="1"/>
    </row>
    <row r="3794" spans="1:1" ht="14.25">
      <c r="A3794" s="1"/>
    </row>
    <row r="3795" spans="1:1" ht="14.25">
      <c r="A3795" s="1"/>
    </row>
    <row r="3796" spans="1:1" ht="14.25">
      <c r="A3796" s="1"/>
    </row>
    <row r="3797" spans="1:1" ht="14.25">
      <c r="A3797" s="1"/>
    </row>
    <row r="3798" spans="1:1" ht="14.25">
      <c r="A3798" s="1"/>
    </row>
    <row r="3799" spans="1:1" ht="14.25">
      <c r="A3799" s="1"/>
    </row>
    <row r="3800" spans="1:1" ht="14.25">
      <c r="A3800" s="1"/>
    </row>
    <row r="3801" spans="1:1" ht="14.25">
      <c r="A3801" s="1"/>
    </row>
    <row r="3802" spans="1:1" ht="14.25">
      <c r="A3802" s="1"/>
    </row>
    <row r="3803" spans="1:1" ht="14.25">
      <c r="A3803" s="1"/>
    </row>
    <row r="3804" spans="1:1" ht="14.25">
      <c r="A3804" s="1"/>
    </row>
    <row r="3805" spans="1:1" ht="14.25">
      <c r="A3805" s="1"/>
    </row>
    <row r="3806" spans="1:1" ht="14.25">
      <c r="A3806" s="1"/>
    </row>
    <row r="3807" spans="1:1" ht="14.25">
      <c r="A3807" s="1"/>
    </row>
    <row r="3808" spans="1:1" ht="14.25">
      <c r="A3808" s="1"/>
    </row>
    <row r="3809" spans="1:1" ht="14.25">
      <c r="A3809" s="1"/>
    </row>
    <row r="3810" spans="1:1" ht="14.25">
      <c r="A3810" s="1"/>
    </row>
    <row r="3811" spans="1:1" ht="14.25">
      <c r="A3811" s="1"/>
    </row>
    <row r="3812" spans="1:1" ht="14.25">
      <c r="A3812" s="1"/>
    </row>
    <row r="3813" spans="1:1" ht="14.25">
      <c r="A3813" s="1"/>
    </row>
    <row r="3814" spans="1:1" ht="14.25">
      <c r="A3814" s="1"/>
    </row>
    <row r="3815" spans="1:1" ht="14.25">
      <c r="A3815" s="1"/>
    </row>
    <row r="3816" spans="1:1" ht="14.25">
      <c r="A3816" s="1"/>
    </row>
    <row r="3817" spans="1:1" ht="14.25">
      <c r="A3817" s="1"/>
    </row>
    <row r="3818" spans="1:1" ht="14.25">
      <c r="A3818" s="1"/>
    </row>
    <row r="3819" spans="1:1" ht="14.25">
      <c r="A3819" s="1"/>
    </row>
    <row r="3820" spans="1:1" ht="14.25">
      <c r="A3820" s="1"/>
    </row>
    <row r="3821" spans="1:1" ht="14.25">
      <c r="A3821" s="1"/>
    </row>
    <row r="3822" spans="1:1" ht="14.25">
      <c r="A3822" s="1"/>
    </row>
    <row r="3823" spans="1:1" ht="14.25">
      <c r="A3823" s="1"/>
    </row>
    <row r="3824" spans="1:1" ht="14.25">
      <c r="A3824" s="1"/>
    </row>
    <row r="3825" spans="1:1" ht="14.25">
      <c r="A3825" s="1"/>
    </row>
    <row r="3826" spans="1:1" ht="14.25">
      <c r="A3826" s="1"/>
    </row>
    <row r="3827" spans="1:1" ht="14.25">
      <c r="A3827" s="1"/>
    </row>
    <row r="3828" spans="1:1" ht="14.25">
      <c r="A3828" s="1"/>
    </row>
    <row r="3829" spans="1:1" ht="14.25">
      <c r="A3829" s="1"/>
    </row>
    <row r="3830" spans="1:1" ht="14.25">
      <c r="A3830" s="1"/>
    </row>
    <row r="3831" spans="1:1" ht="14.25">
      <c r="A3831" s="1"/>
    </row>
    <row r="3832" spans="1:1" ht="14.25">
      <c r="A3832" s="1"/>
    </row>
    <row r="3833" spans="1:1" ht="14.25">
      <c r="A3833" s="1"/>
    </row>
    <row r="3834" spans="1:1" ht="14.25">
      <c r="A3834" s="1"/>
    </row>
    <row r="3835" spans="1:1" ht="14.25">
      <c r="A3835" s="1"/>
    </row>
    <row r="3836" spans="1:1" ht="14.25">
      <c r="A3836" s="1"/>
    </row>
    <row r="3837" spans="1:1" ht="14.25">
      <c r="A3837" s="1"/>
    </row>
    <row r="3838" spans="1:1" ht="14.25">
      <c r="A3838" s="1"/>
    </row>
    <row r="3839" spans="1:1" ht="14.25">
      <c r="A3839" s="1"/>
    </row>
    <row r="3840" spans="1:1" ht="14.25">
      <c r="A3840" s="1"/>
    </row>
    <row r="3841" spans="1:1" ht="14.25">
      <c r="A3841" s="1"/>
    </row>
    <row r="3842" spans="1:1" ht="14.25">
      <c r="A3842" s="1"/>
    </row>
    <row r="3843" spans="1:1" ht="14.25">
      <c r="A3843" s="1"/>
    </row>
    <row r="3844" spans="1:1" ht="14.25">
      <c r="A3844" s="1"/>
    </row>
    <row r="3845" spans="1:1" ht="14.25">
      <c r="A3845" s="1"/>
    </row>
    <row r="3846" spans="1:1" ht="14.25">
      <c r="A3846" s="1"/>
    </row>
    <row r="3847" spans="1:1" ht="14.25">
      <c r="A3847" s="1"/>
    </row>
    <row r="3848" spans="1:1" ht="14.25">
      <c r="A3848" s="1"/>
    </row>
    <row r="3849" spans="1:1" ht="14.25">
      <c r="A3849" s="1"/>
    </row>
    <row r="3850" spans="1:1" ht="14.25">
      <c r="A3850" s="1"/>
    </row>
    <row r="3851" spans="1:1" ht="14.25">
      <c r="A3851" s="1"/>
    </row>
    <row r="3852" spans="1:1" ht="14.25">
      <c r="A3852" s="1"/>
    </row>
    <row r="3853" spans="1:1" ht="14.25">
      <c r="A3853" s="1"/>
    </row>
    <row r="3854" spans="1:1" ht="14.25">
      <c r="A3854" s="1"/>
    </row>
    <row r="3855" spans="1:1" ht="14.25">
      <c r="A3855" s="1"/>
    </row>
    <row r="3856" spans="1:1" ht="14.25">
      <c r="A3856" s="1"/>
    </row>
    <row r="3857" spans="1:1" ht="14.25">
      <c r="A3857" s="1"/>
    </row>
    <row r="3858" spans="1:1" ht="14.25">
      <c r="A3858" s="1"/>
    </row>
    <row r="3859" spans="1:1" ht="14.25">
      <c r="A3859" s="1"/>
    </row>
    <row r="3860" spans="1:1" ht="14.25">
      <c r="A3860" s="1"/>
    </row>
    <row r="3861" spans="1:1" ht="14.25">
      <c r="A3861" s="1"/>
    </row>
    <row r="3862" spans="1:1" ht="14.25">
      <c r="A3862" s="1"/>
    </row>
    <row r="3863" spans="1:1" ht="14.25">
      <c r="A3863" s="1"/>
    </row>
    <row r="3864" spans="1:1" ht="14.25">
      <c r="A3864" s="1"/>
    </row>
    <row r="3865" spans="1:1" ht="14.25">
      <c r="A3865" s="1"/>
    </row>
    <row r="3866" spans="1:1" ht="14.25">
      <c r="A3866" s="1"/>
    </row>
    <row r="3867" spans="1:1" ht="14.25">
      <c r="A3867" s="1"/>
    </row>
    <row r="3868" spans="1:1" ht="14.25">
      <c r="A3868" s="1"/>
    </row>
    <row r="3869" spans="1:1" ht="14.25">
      <c r="A3869" s="1"/>
    </row>
    <row r="3870" spans="1:1" ht="14.25">
      <c r="A3870" s="1"/>
    </row>
    <row r="3871" spans="1:1" ht="14.25">
      <c r="A3871" s="1"/>
    </row>
    <row r="3872" spans="1:1" ht="14.25">
      <c r="A3872" s="1"/>
    </row>
    <row r="3873" spans="1:1" ht="14.25">
      <c r="A3873" s="1"/>
    </row>
    <row r="3874" spans="1:1" ht="14.25">
      <c r="A3874" s="1"/>
    </row>
    <row r="3875" spans="1:1" ht="14.25">
      <c r="A3875" s="1"/>
    </row>
    <row r="3876" spans="1:1" ht="14.25">
      <c r="A3876" s="1"/>
    </row>
    <row r="3877" spans="1:1" ht="14.25">
      <c r="A3877" s="1"/>
    </row>
    <row r="3878" spans="1:1" ht="14.25">
      <c r="A3878" s="1"/>
    </row>
    <row r="3879" spans="1:1" ht="14.25">
      <c r="A3879" s="1"/>
    </row>
    <row r="3880" spans="1:1" ht="14.25">
      <c r="A3880" s="1"/>
    </row>
    <row r="3881" spans="1:1" ht="14.25">
      <c r="A3881" s="1"/>
    </row>
    <row r="3882" spans="1:1" ht="14.25">
      <c r="A3882" s="1"/>
    </row>
    <row r="3883" spans="1:1" ht="14.25">
      <c r="A3883" s="1"/>
    </row>
    <row r="3884" spans="1:1" ht="14.25">
      <c r="A3884" s="1"/>
    </row>
    <row r="3885" spans="1:1" ht="14.25">
      <c r="A3885" s="1"/>
    </row>
    <row r="3886" spans="1:1" ht="14.25">
      <c r="A3886" s="1"/>
    </row>
    <row r="3887" spans="1:1" ht="14.25">
      <c r="A3887" s="1"/>
    </row>
    <row r="3888" spans="1:1" ht="14.25">
      <c r="A3888" s="1"/>
    </row>
    <row r="3889" spans="1:1" ht="14.25">
      <c r="A3889" s="1"/>
    </row>
    <row r="3890" spans="1:1" ht="14.25">
      <c r="A3890" s="1"/>
    </row>
    <row r="3891" spans="1:1" ht="14.25">
      <c r="A3891" s="1"/>
    </row>
    <row r="3892" spans="1:1" ht="14.25">
      <c r="A3892" s="1"/>
    </row>
    <row r="3893" spans="1:1" ht="14.25">
      <c r="A3893" s="1"/>
    </row>
    <row r="3894" spans="1:1" ht="14.25">
      <c r="A3894" s="1"/>
    </row>
    <row r="3895" spans="1:1" ht="14.25">
      <c r="A3895" s="1"/>
    </row>
    <row r="3896" spans="1:1" ht="14.25">
      <c r="A3896" s="1"/>
    </row>
    <row r="3897" spans="1:1" ht="14.25">
      <c r="A3897" s="1"/>
    </row>
    <row r="3898" spans="1:1" ht="14.25">
      <c r="A3898" s="1"/>
    </row>
    <row r="3899" spans="1:1" ht="14.25">
      <c r="A3899" s="1"/>
    </row>
    <row r="3900" spans="1:1" ht="14.25">
      <c r="A3900" s="1"/>
    </row>
    <row r="3901" spans="1:1" ht="14.25">
      <c r="A3901" s="1"/>
    </row>
    <row r="3902" spans="1:1" ht="14.25">
      <c r="A3902" s="1"/>
    </row>
    <row r="3903" spans="1:1" ht="14.25">
      <c r="A3903" s="1"/>
    </row>
    <row r="3904" spans="1:1" ht="14.25">
      <c r="A3904" s="1"/>
    </row>
    <row r="3905" spans="1:1" ht="14.25">
      <c r="A3905" s="1"/>
    </row>
    <row r="3906" spans="1:1" ht="14.25">
      <c r="A3906" s="1"/>
    </row>
    <row r="3907" spans="1:1" ht="14.25">
      <c r="A3907" s="1"/>
    </row>
    <row r="3908" spans="1:1" ht="14.25">
      <c r="A3908" s="1"/>
    </row>
    <row r="3909" spans="1:1" ht="14.25">
      <c r="A3909" s="1"/>
    </row>
    <row r="3910" spans="1:1" ht="14.25">
      <c r="A3910" s="1"/>
    </row>
    <row r="3911" spans="1:1" ht="14.25">
      <c r="A3911" s="1"/>
    </row>
    <row r="3912" spans="1:1" ht="14.25">
      <c r="A3912" s="1"/>
    </row>
    <row r="3913" spans="1:1" ht="14.25">
      <c r="A3913" s="1"/>
    </row>
    <row r="3914" spans="1:1" ht="14.25">
      <c r="A3914" s="1"/>
    </row>
    <row r="3915" spans="1:1" ht="14.25">
      <c r="A3915" s="1"/>
    </row>
    <row r="3916" spans="1:1" ht="14.25">
      <c r="A3916" s="1"/>
    </row>
    <row r="3917" spans="1:1" ht="14.25">
      <c r="A3917" s="1"/>
    </row>
    <row r="3918" spans="1:1" ht="14.25">
      <c r="A3918" s="1"/>
    </row>
    <row r="3919" spans="1:1" ht="14.25">
      <c r="A3919" s="1"/>
    </row>
    <row r="3920" spans="1:1" ht="14.25">
      <c r="A3920" s="1"/>
    </row>
    <row r="3921" spans="1:1" ht="14.25">
      <c r="A3921" s="1"/>
    </row>
    <row r="3922" spans="1:1" ht="14.25">
      <c r="A3922" s="1"/>
    </row>
    <row r="3923" spans="1:1" ht="14.25">
      <c r="A3923" s="1"/>
    </row>
    <row r="3924" spans="1:1" ht="14.25">
      <c r="A3924" s="1"/>
    </row>
    <row r="3925" spans="1:1" ht="14.25">
      <c r="A3925" s="1"/>
    </row>
    <row r="3926" spans="1:1" ht="14.25">
      <c r="A3926" s="1"/>
    </row>
    <row r="3927" spans="1:1" ht="14.25">
      <c r="A3927" s="1"/>
    </row>
    <row r="3928" spans="1:1" ht="14.25">
      <c r="A3928" s="1"/>
    </row>
    <row r="3929" spans="1:1" ht="14.25">
      <c r="A3929" s="1"/>
    </row>
    <row r="3930" spans="1:1" ht="14.25">
      <c r="A3930" s="1"/>
    </row>
    <row r="3931" spans="1:1" ht="14.25">
      <c r="A3931" s="1"/>
    </row>
    <row r="3932" spans="1:1" ht="14.25">
      <c r="A3932" s="1"/>
    </row>
    <row r="3933" spans="1:1" ht="14.25">
      <c r="A3933" s="1"/>
    </row>
    <row r="3934" spans="1:1" ht="14.25">
      <c r="A3934" s="1"/>
    </row>
    <row r="3935" spans="1:1" ht="14.25">
      <c r="A3935" s="1"/>
    </row>
    <row r="3936" spans="1:1" ht="14.25">
      <c r="A3936" s="1"/>
    </row>
    <row r="3937" spans="1:1" ht="14.25">
      <c r="A3937" s="1"/>
    </row>
    <row r="3938" spans="1:1" ht="14.25">
      <c r="A3938" s="1"/>
    </row>
    <row r="3939" spans="1:1" ht="14.25">
      <c r="A3939" s="1"/>
    </row>
    <row r="3940" spans="1:1" ht="14.25">
      <c r="A3940" s="1"/>
    </row>
    <row r="3941" spans="1:1" ht="14.25">
      <c r="A3941" s="1"/>
    </row>
    <row r="3942" spans="1:1" ht="14.25">
      <c r="A3942" s="1"/>
    </row>
    <row r="3943" spans="1:1" ht="14.25">
      <c r="A3943" s="1"/>
    </row>
    <row r="3944" spans="1:1" ht="14.25">
      <c r="A3944" s="1"/>
    </row>
    <row r="3945" spans="1:1" ht="14.25">
      <c r="A3945" s="1"/>
    </row>
    <row r="3946" spans="1:1" ht="14.25">
      <c r="A3946" s="1"/>
    </row>
    <row r="3947" spans="1:1" ht="14.25">
      <c r="A3947" s="1"/>
    </row>
    <row r="3948" spans="1:1" ht="14.25">
      <c r="A3948" s="1"/>
    </row>
    <row r="3949" spans="1:1" ht="14.25">
      <c r="A3949" s="1"/>
    </row>
    <row r="3950" spans="1:1" ht="14.25">
      <c r="A3950" s="1"/>
    </row>
    <row r="3951" spans="1:1" ht="14.25">
      <c r="A3951" s="1"/>
    </row>
    <row r="3952" spans="1:1" ht="14.25">
      <c r="A3952" s="1"/>
    </row>
    <row r="3953" spans="1:1" ht="14.25">
      <c r="A3953" s="1"/>
    </row>
    <row r="3954" spans="1:1" ht="14.25">
      <c r="A3954" s="1"/>
    </row>
    <row r="3955" spans="1:1" ht="14.25">
      <c r="A3955" s="1"/>
    </row>
    <row r="3956" spans="1:1" ht="14.25">
      <c r="A3956" s="1"/>
    </row>
    <row r="3957" spans="1:1" ht="14.25">
      <c r="A3957" s="1"/>
    </row>
    <row r="3958" spans="1:1" ht="14.25">
      <c r="A3958" s="1"/>
    </row>
    <row r="3959" spans="1:1" ht="14.25">
      <c r="A3959" s="1"/>
    </row>
    <row r="3960" spans="1:1" ht="14.25">
      <c r="A3960" s="1"/>
    </row>
    <row r="3961" spans="1:1" ht="14.25">
      <c r="A3961" s="1"/>
    </row>
    <row r="3962" spans="1:1" ht="14.25">
      <c r="A3962" s="1"/>
    </row>
    <row r="3963" spans="1:1" ht="14.25">
      <c r="A3963" s="1"/>
    </row>
    <row r="3964" spans="1:1" ht="14.25">
      <c r="A3964" s="1"/>
    </row>
    <row r="3965" spans="1:1" ht="14.25">
      <c r="A3965" s="1"/>
    </row>
    <row r="3966" spans="1:1" ht="14.25">
      <c r="A3966" s="1"/>
    </row>
    <row r="3967" spans="1:1" ht="14.25">
      <c r="A3967" s="1"/>
    </row>
    <row r="3968" spans="1:1" ht="14.25">
      <c r="A3968" s="1"/>
    </row>
    <row r="3969" spans="1:1" ht="14.25">
      <c r="A3969" s="1"/>
    </row>
    <row r="3970" spans="1:1" ht="14.25">
      <c r="A3970" s="1"/>
    </row>
    <row r="3971" spans="1:1" ht="14.25">
      <c r="A3971" s="1"/>
    </row>
    <row r="3972" spans="1:1" ht="14.25">
      <c r="A3972" s="1"/>
    </row>
    <row r="3973" spans="1:1" ht="14.25">
      <c r="A3973" s="1"/>
    </row>
    <row r="3974" spans="1:1" ht="14.25">
      <c r="A3974" s="1"/>
    </row>
    <row r="3975" spans="1:1" ht="14.25">
      <c r="A3975" s="1"/>
    </row>
    <row r="3976" spans="1:1" ht="14.25">
      <c r="A3976" s="1"/>
    </row>
    <row r="3977" spans="1:1" ht="14.25">
      <c r="A3977" s="1"/>
    </row>
    <row r="3978" spans="1:1" ht="14.25">
      <c r="A3978" s="1"/>
    </row>
    <row r="3979" spans="1:1" ht="14.25">
      <c r="A3979" s="1"/>
    </row>
    <row r="3980" spans="1:1" ht="14.25">
      <c r="A3980" s="1"/>
    </row>
    <row r="3981" spans="1:1" ht="14.25">
      <c r="A3981" s="1"/>
    </row>
    <row r="3982" spans="1:1" ht="14.25">
      <c r="A3982" s="1"/>
    </row>
    <row r="3983" spans="1:1" ht="14.25">
      <c r="A3983" s="1"/>
    </row>
    <row r="3984" spans="1:1" ht="14.25">
      <c r="A3984" s="1"/>
    </row>
    <row r="3985" spans="1:1" ht="14.25">
      <c r="A3985" s="1"/>
    </row>
    <row r="3986" spans="1:1" ht="14.25">
      <c r="A3986" s="1"/>
    </row>
    <row r="3987" spans="1:1" ht="14.25">
      <c r="A3987" s="1"/>
    </row>
    <row r="3988" spans="1:1" ht="14.25">
      <c r="A3988" s="1"/>
    </row>
    <row r="3989" spans="1:1" ht="14.25">
      <c r="A3989" s="1"/>
    </row>
    <row r="3990" spans="1:1" ht="14.25">
      <c r="A3990" s="1"/>
    </row>
    <row r="3991" spans="1:1" ht="14.25">
      <c r="A3991" s="1"/>
    </row>
    <row r="3992" spans="1:1" ht="14.25">
      <c r="A3992" s="1"/>
    </row>
    <row r="3993" spans="1:1" ht="14.25">
      <c r="A3993" s="1"/>
    </row>
    <row r="3994" spans="1:1" ht="14.25">
      <c r="A3994" s="1"/>
    </row>
    <row r="3995" spans="1:1" ht="14.25">
      <c r="A3995" s="1"/>
    </row>
    <row r="3996" spans="1:1" ht="14.25">
      <c r="A3996" s="1"/>
    </row>
    <row r="3997" spans="1:1" ht="14.25">
      <c r="A3997" s="1"/>
    </row>
    <row r="3998" spans="1:1" ht="14.25">
      <c r="A3998" s="1"/>
    </row>
    <row r="3999" spans="1:1" ht="14.25">
      <c r="A3999" s="1"/>
    </row>
    <row r="4000" spans="1:1" ht="14.25">
      <c r="A4000" s="1"/>
    </row>
    <row r="4001" spans="1:1" ht="14.25">
      <c r="A4001" s="1"/>
    </row>
    <row r="4002" spans="1:1" ht="14.25">
      <c r="A4002" s="1"/>
    </row>
    <row r="4003" spans="1:1" ht="14.25">
      <c r="A4003" s="1"/>
    </row>
    <row r="4004" spans="1:1" ht="14.25">
      <c r="A4004" s="1"/>
    </row>
    <row r="4005" spans="1:1" ht="14.25">
      <c r="A4005" s="1"/>
    </row>
    <row r="4006" spans="1:1" ht="14.25">
      <c r="A4006" s="1"/>
    </row>
    <row r="4007" spans="1:1" ht="14.25">
      <c r="A4007" s="1"/>
    </row>
    <row r="4008" spans="1:1" ht="14.25">
      <c r="A4008" s="1"/>
    </row>
    <row r="4009" spans="1:1" ht="14.25">
      <c r="A4009" s="1"/>
    </row>
    <row r="4010" spans="1:1" ht="14.25">
      <c r="A4010" s="1"/>
    </row>
    <row r="4011" spans="1:1" ht="14.25">
      <c r="A4011" s="1"/>
    </row>
    <row r="4012" spans="1:1" ht="14.25">
      <c r="A4012" s="1"/>
    </row>
    <row r="4013" spans="1:1" ht="14.25">
      <c r="A4013" s="1"/>
    </row>
    <row r="4014" spans="1:1" ht="14.25">
      <c r="A4014" s="1"/>
    </row>
    <row r="4015" spans="1:1" ht="14.25">
      <c r="A4015" s="1"/>
    </row>
    <row r="4016" spans="1:1" ht="14.25">
      <c r="A4016" s="1"/>
    </row>
    <row r="4017" spans="1:1" ht="14.25">
      <c r="A4017" s="1"/>
    </row>
    <row r="4018" spans="1:1" ht="14.25">
      <c r="A4018" s="1"/>
    </row>
    <row r="4019" spans="1:1" ht="14.25">
      <c r="A4019" s="1"/>
    </row>
    <row r="4020" spans="1:1" ht="14.25">
      <c r="A4020" s="1"/>
    </row>
    <row r="4021" spans="1:1" ht="14.25">
      <c r="A4021" s="1"/>
    </row>
    <row r="4022" spans="1:1" ht="14.25">
      <c r="A4022" s="1"/>
    </row>
    <row r="4023" spans="1:1" ht="14.25">
      <c r="A4023" s="1"/>
    </row>
    <row r="4024" spans="1:1" ht="14.25">
      <c r="A4024" s="1"/>
    </row>
    <row r="4025" spans="1:1" ht="14.25">
      <c r="A4025" s="1"/>
    </row>
    <row r="4026" spans="1:1" ht="14.25">
      <c r="A4026" s="1"/>
    </row>
    <row r="4027" spans="1:1" ht="14.25">
      <c r="A4027" s="1"/>
    </row>
    <row r="4028" spans="1:1" ht="14.25">
      <c r="A4028" s="1"/>
    </row>
    <row r="4029" spans="1:1" ht="14.25">
      <c r="A4029" s="1"/>
    </row>
    <row r="4030" spans="1:1" ht="14.25">
      <c r="A4030" s="1"/>
    </row>
    <row r="4031" spans="1:1" ht="14.25">
      <c r="A4031" s="1"/>
    </row>
    <row r="4032" spans="1:1" ht="14.25">
      <c r="A4032" s="1"/>
    </row>
    <row r="4033" spans="1:1" ht="14.25">
      <c r="A4033" s="1"/>
    </row>
    <row r="4034" spans="1:1" ht="14.25">
      <c r="A4034" s="1"/>
    </row>
    <row r="4035" spans="1:1" ht="14.25">
      <c r="A4035" s="1"/>
    </row>
    <row r="4036" spans="1:1" ht="14.25">
      <c r="A4036" s="1"/>
    </row>
    <row r="4037" spans="1:1" ht="14.25">
      <c r="A4037" s="1"/>
    </row>
    <row r="4038" spans="1:1" ht="14.25">
      <c r="A4038" s="1"/>
    </row>
    <row r="4039" spans="1:1" ht="14.25">
      <c r="A4039" s="1"/>
    </row>
    <row r="4040" spans="1:1" ht="14.25">
      <c r="A4040" s="1"/>
    </row>
    <row r="4041" spans="1:1" ht="14.25">
      <c r="A4041" s="1"/>
    </row>
    <row r="4042" spans="1:1" ht="14.25">
      <c r="A4042" s="1"/>
    </row>
    <row r="4043" spans="1:1" ht="14.25">
      <c r="A4043" s="1"/>
    </row>
    <row r="4044" spans="1:1" ht="14.25">
      <c r="A4044" s="1"/>
    </row>
    <row r="4045" spans="1:1" ht="14.25">
      <c r="A4045" s="1"/>
    </row>
    <row r="4046" spans="1:1" ht="14.25">
      <c r="A4046" s="1"/>
    </row>
    <row r="4047" spans="1:1" ht="14.25">
      <c r="A4047" s="1"/>
    </row>
    <row r="4048" spans="1:1" ht="14.25">
      <c r="A4048" s="1"/>
    </row>
    <row r="4049" spans="1:1" ht="14.25">
      <c r="A4049" s="1"/>
    </row>
    <row r="4050" spans="1:1" ht="14.25">
      <c r="A4050" s="1"/>
    </row>
    <row r="4051" spans="1:1" ht="14.25">
      <c r="A4051" s="1"/>
    </row>
    <row r="4052" spans="1:1" ht="14.25">
      <c r="A4052" s="1"/>
    </row>
    <row r="4053" spans="1:1" ht="14.25">
      <c r="A4053" s="1"/>
    </row>
    <row r="4054" spans="1:1" ht="14.25">
      <c r="A4054" s="1"/>
    </row>
    <row r="4055" spans="1:1" ht="14.25">
      <c r="A4055" s="1"/>
    </row>
    <row r="4056" spans="1:1" ht="14.25">
      <c r="A4056" s="1"/>
    </row>
    <row r="4057" spans="1:1" ht="14.25">
      <c r="A4057" s="1"/>
    </row>
    <row r="4058" spans="1:1" ht="14.25">
      <c r="A4058" s="1"/>
    </row>
    <row r="4059" spans="1:1" ht="14.25">
      <c r="A4059" s="1"/>
    </row>
    <row r="4060" spans="1:1" ht="14.25">
      <c r="A4060" s="1"/>
    </row>
    <row r="4061" spans="1:1" ht="14.25">
      <c r="A4061" s="1"/>
    </row>
    <row r="4062" spans="1:1" ht="14.25">
      <c r="A4062" s="1"/>
    </row>
    <row r="4063" spans="1:1" ht="14.25">
      <c r="A4063" s="1"/>
    </row>
    <row r="4064" spans="1:1" ht="14.25">
      <c r="A4064" s="1"/>
    </row>
    <row r="4065" spans="1:1" ht="14.25">
      <c r="A4065" s="1"/>
    </row>
    <row r="4066" spans="1:1" ht="14.25">
      <c r="A4066" s="1"/>
    </row>
    <row r="4067" spans="1:1" ht="14.25">
      <c r="A4067" s="1"/>
    </row>
    <row r="4068" spans="1:1" ht="14.25">
      <c r="A4068" s="1"/>
    </row>
    <row r="4069" spans="1:1" ht="14.25">
      <c r="A4069" s="1"/>
    </row>
    <row r="4070" spans="1:1" ht="14.25">
      <c r="A4070" s="1"/>
    </row>
    <row r="4071" spans="1:1" ht="14.25">
      <c r="A4071" s="1"/>
    </row>
    <row r="4072" spans="1:1" ht="14.25">
      <c r="A4072" s="1"/>
    </row>
    <row r="4073" spans="1:1" ht="14.25">
      <c r="A4073" s="1"/>
    </row>
    <row r="4074" spans="1:1" ht="14.25">
      <c r="A4074" s="1"/>
    </row>
    <row r="4075" spans="1:1" ht="14.25">
      <c r="A4075" s="1"/>
    </row>
    <row r="4076" spans="1:1" ht="14.25">
      <c r="A4076" s="1"/>
    </row>
    <row r="4077" spans="1:1" ht="14.25">
      <c r="A4077" s="1"/>
    </row>
    <row r="4078" spans="1:1" ht="14.25">
      <c r="A4078" s="1"/>
    </row>
    <row r="4079" spans="1:1" ht="14.25">
      <c r="A4079" s="1"/>
    </row>
    <row r="4080" spans="1:1" ht="14.25">
      <c r="A4080" s="1"/>
    </row>
    <row r="4081" spans="1:1" ht="14.25">
      <c r="A4081" s="1"/>
    </row>
    <row r="4082" spans="1:1" ht="14.25">
      <c r="A4082" s="1"/>
    </row>
    <row r="4083" spans="1:1" ht="14.25">
      <c r="A4083" s="1"/>
    </row>
    <row r="4084" spans="1:1" ht="14.25">
      <c r="A4084" s="1"/>
    </row>
    <row r="4085" spans="1:1" ht="14.25">
      <c r="A4085" s="1"/>
    </row>
    <row r="4086" spans="1:1" ht="14.25">
      <c r="A4086" s="1"/>
    </row>
    <row r="4087" spans="1:1" ht="14.25">
      <c r="A4087" s="1"/>
    </row>
    <row r="4088" spans="1:1" ht="14.25">
      <c r="A4088" s="1"/>
    </row>
    <row r="4089" spans="1:1" ht="14.25">
      <c r="A4089" s="1"/>
    </row>
    <row r="4090" spans="1:1" ht="14.25">
      <c r="A4090" s="1"/>
    </row>
    <row r="4091" spans="1:1" ht="14.25">
      <c r="A4091" s="1"/>
    </row>
    <row r="4092" spans="1:1" ht="14.25">
      <c r="A4092" s="1"/>
    </row>
    <row r="4093" spans="1:1" ht="14.25">
      <c r="A4093" s="1"/>
    </row>
    <row r="4094" spans="1:1" ht="14.25">
      <c r="A4094" s="1"/>
    </row>
    <row r="4095" spans="1:1" ht="14.25">
      <c r="A4095" s="1"/>
    </row>
    <row r="4096" spans="1:1" ht="14.25">
      <c r="A4096" s="1"/>
    </row>
    <row r="4097" spans="1:1" ht="14.25">
      <c r="A4097" s="1"/>
    </row>
    <row r="4098" spans="1:1" ht="14.25">
      <c r="A4098" s="1"/>
    </row>
    <row r="4099" spans="1:1" ht="14.25">
      <c r="A4099" s="1"/>
    </row>
    <row r="4100" spans="1:1" ht="14.25">
      <c r="A4100" s="1"/>
    </row>
    <row r="4101" spans="1:1" ht="14.25">
      <c r="A4101" s="1"/>
    </row>
    <row r="4102" spans="1:1" ht="14.25">
      <c r="A4102" s="1"/>
    </row>
    <row r="4103" spans="1:1" ht="14.25">
      <c r="A4103" s="1"/>
    </row>
    <row r="4104" spans="1:1" ht="14.25">
      <c r="A4104" s="1"/>
    </row>
    <row r="4105" spans="1:1" ht="14.25">
      <c r="A4105" s="1"/>
    </row>
    <row r="4106" spans="1:1" ht="14.25">
      <c r="A4106" s="1"/>
    </row>
    <row r="4107" spans="1:1" ht="14.25">
      <c r="A4107" s="1"/>
    </row>
    <row r="4108" spans="1:1" ht="14.25">
      <c r="A4108" s="1"/>
    </row>
    <row r="4109" spans="1:1" ht="14.25">
      <c r="A4109" s="1"/>
    </row>
    <row r="4110" spans="1:1" ht="14.25">
      <c r="A4110" s="1"/>
    </row>
    <row r="4111" spans="1:1" ht="14.25">
      <c r="A4111" s="1"/>
    </row>
    <row r="4112" spans="1:1" ht="14.25">
      <c r="A4112" s="1"/>
    </row>
    <row r="4113" spans="1:1" ht="14.25">
      <c r="A4113" s="1"/>
    </row>
    <row r="4114" spans="1:1" ht="14.25">
      <c r="A4114" s="1"/>
    </row>
    <row r="4115" spans="1:1" ht="14.25">
      <c r="A4115" s="1"/>
    </row>
    <row r="4116" spans="1:1" ht="14.25">
      <c r="A4116" s="1"/>
    </row>
    <row r="4117" spans="1:1" ht="14.25">
      <c r="A4117" s="1"/>
    </row>
    <row r="4118" spans="1:1" ht="14.25">
      <c r="A4118" s="1"/>
    </row>
    <row r="4119" spans="1:1" ht="14.25">
      <c r="A4119" s="1"/>
    </row>
    <row r="4120" spans="1:1" ht="14.25">
      <c r="A4120" s="1"/>
    </row>
    <row r="4121" spans="1:1" ht="14.25">
      <c r="A4121" s="1"/>
    </row>
    <row r="4122" spans="1:1" ht="14.25">
      <c r="A4122" s="1"/>
    </row>
    <row r="4123" spans="1:1" ht="14.25">
      <c r="A4123" s="1"/>
    </row>
    <row r="4124" spans="1:1" ht="14.25">
      <c r="A4124" s="1"/>
    </row>
    <row r="4125" spans="1:1" ht="14.25">
      <c r="A4125" s="1"/>
    </row>
    <row r="4126" spans="1:1" ht="14.25">
      <c r="A4126" s="1"/>
    </row>
    <row r="4127" spans="1:1" ht="14.25">
      <c r="A4127" s="1"/>
    </row>
    <row r="4128" spans="1:1" ht="14.25">
      <c r="A4128" s="1"/>
    </row>
    <row r="4129" spans="1:1" ht="14.25">
      <c r="A4129" s="1"/>
    </row>
    <row r="4130" spans="1:1" ht="14.25">
      <c r="A4130" s="1"/>
    </row>
    <row r="4131" spans="1:1" ht="14.25">
      <c r="A4131" s="1"/>
    </row>
    <row r="4132" spans="1:1" ht="14.25">
      <c r="A4132" s="1"/>
    </row>
    <row r="4133" spans="1:1" ht="14.25">
      <c r="A4133" s="1"/>
    </row>
    <row r="4134" spans="1:1" ht="14.25">
      <c r="A4134" s="1"/>
    </row>
    <row r="4135" spans="1:1" ht="14.25">
      <c r="A4135" s="1"/>
    </row>
    <row r="4136" spans="1:1" ht="14.25">
      <c r="A4136" s="1"/>
    </row>
    <row r="4137" spans="1:1" ht="14.25">
      <c r="A4137" s="1"/>
    </row>
    <row r="4138" spans="1:1" ht="14.25">
      <c r="A4138" s="1"/>
    </row>
    <row r="4139" spans="1:1" ht="14.25">
      <c r="A4139" s="1"/>
    </row>
    <row r="4140" spans="1:1" ht="14.25">
      <c r="A4140" s="1"/>
    </row>
    <row r="4141" spans="1:1" ht="14.25">
      <c r="A4141" s="1"/>
    </row>
    <row r="4142" spans="1:1" ht="14.25">
      <c r="A4142" s="1"/>
    </row>
    <row r="4143" spans="1:1" ht="14.25">
      <c r="A4143" s="1"/>
    </row>
    <row r="4144" spans="1:1" ht="14.25">
      <c r="A4144" s="1"/>
    </row>
    <row r="4145" spans="1:1" ht="14.25">
      <c r="A4145" s="1"/>
    </row>
    <row r="4146" spans="1:1" ht="14.25">
      <c r="A4146" s="1"/>
    </row>
    <row r="4147" spans="1:1" ht="14.25">
      <c r="A4147" s="1"/>
    </row>
    <row r="4148" spans="1:1" ht="14.25">
      <c r="A4148" s="1"/>
    </row>
    <row r="4149" spans="1:1" ht="14.25">
      <c r="A4149" s="1"/>
    </row>
    <row r="4150" spans="1:1" ht="14.25">
      <c r="A4150" s="1"/>
    </row>
    <row r="4151" spans="1:1" ht="14.25">
      <c r="A4151" s="1"/>
    </row>
    <row r="4152" spans="1:1" ht="14.25">
      <c r="A4152" s="1"/>
    </row>
    <row r="4153" spans="1:1" ht="14.25">
      <c r="A4153" s="1"/>
    </row>
    <row r="4154" spans="1:1" ht="14.25">
      <c r="A4154" s="1"/>
    </row>
    <row r="4155" spans="1:1" ht="14.25">
      <c r="A4155" s="1"/>
    </row>
    <row r="4156" spans="1:1" ht="14.25">
      <c r="A4156" s="1"/>
    </row>
    <row r="4157" spans="1:1" ht="14.25">
      <c r="A4157" s="1"/>
    </row>
    <row r="4158" spans="1:1" ht="14.25">
      <c r="A4158" s="1"/>
    </row>
    <row r="4159" spans="1:1" ht="14.25">
      <c r="A4159" s="1"/>
    </row>
    <row r="4160" spans="1:1" ht="14.25">
      <c r="A4160" s="1"/>
    </row>
    <row r="4161" spans="1:1" ht="14.25">
      <c r="A4161" s="1"/>
    </row>
    <row r="4162" spans="1:1" ht="14.25">
      <c r="A4162" s="1"/>
    </row>
    <row r="4163" spans="1:1" ht="14.25">
      <c r="A4163" s="1"/>
    </row>
    <row r="4164" spans="1:1" ht="14.25">
      <c r="A4164" s="1"/>
    </row>
    <row r="4165" spans="1:1" ht="14.25">
      <c r="A4165" s="1"/>
    </row>
    <row r="4166" spans="1:1" ht="14.25">
      <c r="A4166" s="1"/>
    </row>
    <row r="4167" spans="1:1" ht="14.25">
      <c r="A4167" s="1"/>
    </row>
    <row r="4168" spans="1:1" ht="14.25">
      <c r="A4168" s="1"/>
    </row>
    <row r="4169" spans="1:1" ht="14.25">
      <c r="A4169" s="1"/>
    </row>
    <row r="4170" spans="1:1" ht="14.25">
      <c r="A4170" s="1"/>
    </row>
    <row r="4171" spans="1:1" ht="14.25">
      <c r="A4171" s="1"/>
    </row>
    <row r="4172" spans="1:1" ht="14.25">
      <c r="A4172" s="1"/>
    </row>
    <row r="4173" spans="1:1" ht="14.25">
      <c r="A4173" s="1"/>
    </row>
    <row r="4174" spans="1:1" ht="14.25">
      <c r="A4174" s="1"/>
    </row>
    <row r="4175" spans="1:1" ht="14.25">
      <c r="A4175" s="1"/>
    </row>
    <row r="4176" spans="1:1" ht="14.25">
      <c r="A4176" s="1"/>
    </row>
    <row r="4177" spans="1:1" ht="14.25">
      <c r="A4177" s="1"/>
    </row>
    <row r="4178" spans="1:1" ht="14.25">
      <c r="A4178" s="1"/>
    </row>
    <row r="4179" spans="1:1" ht="14.25">
      <c r="A4179" s="1"/>
    </row>
    <row r="4180" spans="1:1" ht="14.25">
      <c r="A4180" s="1"/>
    </row>
    <row r="4181" spans="1:1" ht="14.25">
      <c r="A4181" s="1"/>
    </row>
    <row r="4182" spans="1:1" ht="14.25">
      <c r="A4182" s="1"/>
    </row>
    <row r="4183" spans="1:1" ht="14.25">
      <c r="A4183" s="1"/>
    </row>
    <row r="4184" spans="1:1" ht="14.25">
      <c r="A4184" s="1"/>
    </row>
    <row r="4185" spans="1:1" ht="14.25">
      <c r="A4185" s="1"/>
    </row>
    <row r="4186" spans="1:1" ht="14.25">
      <c r="A4186" s="1"/>
    </row>
    <row r="4187" spans="1:1" ht="14.25">
      <c r="A4187" s="1"/>
    </row>
    <row r="4188" spans="1:1" ht="14.25">
      <c r="A4188" s="1"/>
    </row>
    <row r="4189" spans="1:1" ht="14.25">
      <c r="A4189" s="1"/>
    </row>
    <row r="4190" spans="1:1" ht="14.25">
      <c r="A4190" s="1"/>
    </row>
    <row r="4191" spans="1:1" ht="14.25">
      <c r="A4191" s="1"/>
    </row>
    <row r="4192" spans="1:1" ht="14.25">
      <c r="A4192" s="1"/>
    </row>
    <row r="4193" spans="1:1" ht="14.25">
      <c r="A4193" s="1"/>
    </row>
    <row r="4194" spans="1:1" ht="14.25">
      <c r="A4194" s="1"/>
    </row>
    <row r="4195" spans="1:1" ht="14.25">
      <c r="A4195" s="1"/>
    </row>
    <row r="4196" spans="1:1" ht="14.25">
      <c r="A4196" s="1"/>
    </row>
    <row r="4197" spans="1:1" ht="14.25">
      <c r="A4197" s="1"/>
    </row>
    <row r="4198" spans="1:1" ht="14.25">
      <c r="A4198" s="1"/>
    </row>
    <row r="4199" spans="1:1" ht="14.25">
      <c r="A4199" s="1"/>
    </row>
    <row r="4200" spans="1:1" ht="14.25">
      <c r="A4200" s="1"/>
    </row>
    <row r="4201" spans="1:1" ht="14.25">
      <c r="A4201" s="1"/>
    </row>
    <row r="4202" spans="1:1" ht="14.25">
      <c r="A4202" s="1"/>
    </row>
    <row r="4203" spans="1:1" ht="14.25">
      <c r="A4203" s="1"/>
    </row>
    <row r="4204" spans="1:1" ht="14.25">
      <c r="A4204" s="1"/>
    </row>
    <row r="4205" spans="1:1" ht="14.25">
      <c r="A4205" s="1"/>
    </row>
    <row r="4206" spans="1:1" ht="14.25">
      <c r="A4206" s="1"/>
    </row>
    <row r="4207" spans="1:1" ht="14.25">
      <c r="A4207" s="1"/>
    </row>
    <row r="4208" spans="1:1" ht="14.25">
      <c r="A4208" s="1"/>
    </row>
    <row r="4209" spans="1:1" ht="14.25">
      <c r="A4209" s="1"/>
    </row>
    <row r="4210" spans="1:1" ht="14.25">
      <c r="A4210" s="1"/>
    </row>
    <row r="4211" spans="1:1" ht="14.25">
      <c r="A4211" s="1"/>
    </row>
    <row r="4212" spans="1:1" ht="14.25">
      <c r="A4212" s="1"/>
    </row>
    <row r="4213" spans="1:1" ht="14.25">
      <c r="A4213" s="1"/>
    </row>
    <row r="4214" spans="1:1" ht="14.25">
      <c r="A4214" s="1"/>
    </row>
    <row r="4215" spans="1:1" ht="14.25">
      <c r="A4215" s="1"/>
    </row>
    <row r="4216" spans="1:1" ht="14.25">
      <c r="A4216" s="1"/>
    </row>
    <row r="4217" spans="1:1" ht="14.25">
      <c r="A4217" s="1"/>
    </row>
    <row r="4218" spans="1:1" ht="14.25">
      <c r="A4218" s="1"/>
    </row>
    <row r="4219" spans="1:1" ht="14.25">
      <c r="A4219" s="1"/>
    </row>
    <row r="4220" spans="1:1" ht="14.25">
      <c r="A4220" s="1"/>
    </row>
    <row r="4221" spans="1:1" ht="14.25">
      <c r="A4221" s="1"/>
    </row>
    <row r="4222" spans="1:1" ht="14.25">
      <c r="A4222" s="1"/>
    </row>
    <row r="4223" spans="1:1" ht="14.25">
      <c r="A4223" s="1"/>
    </row>
    <row r="4224" spans="1:1" ht="14.25">
      <c r="A4224" s="1"/>
    </row>
    <row r="4225" spans="1:1" ht="14.25">
      <c r="A4225" s="1"/>
    </row>
    <row r="4226" spans="1:1" ht="14.25">
      <c r="A4226" s="1"/>
    </row>
    <row r="4227" spans="1:1" ht="14.25">
      <c r="A4227" s="1"/>
    </row>
    <row r="4228" spans="1:1" ht="14.25">
      <c r="A4228" s="1"/>
    </row>
    <row r="4229" spans="1:1" ht="14.25">
      <c r="A4229" s="1"/>
    </row>
    <row r="4230" spans="1:1" ht="14.25">
      <c r="A4230" s="1"/>
    </row>
    <row r="4231" spans="1:1" ht="14.25">
      <c r="A4231" s="1"/>
    </row>
    <row r="4232" spans="1:1" ht="14.25">
      <c r="A4232" s="1"/>
    </row>
    <row r="4233" spans="1:1" ht="14.25">
      <c r="A4233" s="1"/>
    </row>
    <row r="4234" spans="1:1" ht="14.25">
      <c r="A4234" s="1"/>
    </row>
    <row r="4235" spans="1:1" ht="14.25">
      <c r="A4235" s="1"/>
    </row>
    <row r="4236" spans="1:1" ht="14.25">
      <c r="A4236" s="1"/>
    </row>
    <row r="4237" spans="1:1" ht="14.25">
      <c r="A4237" s="1"/>
    </row>
    <row r="4238" spans="1:1" ht="14.25">
      <c r="A4238" s="1"/>
    </row>
    <row r="4239" spans="1:1" ht="14.25">
      <c r="A4239" s="1"/>
    </row>
    <row r="4240" spans="1:1" ht="14.25">
      <c r="A4240" s="1"/>
    </row>
    <row r="4241" spans="1:1" ht="14.25">
      <c r="A4241" s="1"/>
    </row>
    <row r="4242" spans="1:1" ht="14.25">
      <c r="A4242" s="1"/>
    </row>
    <row r="4243" spans="1:1" ht="14.25">
      <c r="A4243" s="1"/>
    </row>
    <row r="4244" spans="1:1" ht="14.25">
      <c r="A4244" s="1"/>
    </row>
    <row r="4245" spans="1:1" ht="14.25">
      <c r="A4245" s="1"/>
    </row>
    <row r="4246" spans="1:1" ht="14.25">
      <c r="A4246" s="1"/>
    </row>
    <row r="4247" spans="1:1" ht="14.25">
      <c r="A4247" s="1"/>
    </row>
    <row r="4248" spans="1:1" ht="14.25">
      <c r="A4248" s="1"/>
    </row>
    <row r="4249" spans="1:1" ht="14.25">
      <c r="A4249" s="1"/>
    </row>
    <row r="4250" spans="1:1" ht="14.25">
      <c r="A4250" s="1"/>
    </row>
    <row r="4251" spans="1:1" ht="14.25">
      <c r="A4251" s="1"/>
    </row>
    <row r="4252" spans="1:1" ht="14.25">
      <c r="A4252" s="1"/>
    </row>
    <row r="4253" spans="1:1" ht="14.25">
      <c r="A4253" s="1"/>
    </row>
    <row r="4254" spans="1:1" ht="14.25">
      <c r="A4254" s="1"/>
    </row>
    <row r="4255" spans="1:1" ht="14.25">
      <c r="A4255" s="1"/>
    </row>
    <row r="4256" spans="1:1" ht="14.25">
      <c r="A4256" s="1"/>
    </row>
    <row r="4257" spans="1:1" ht="14.25">
      <c r="A4257" s="1"/>
    </row>
    <row r="4258" spans="1:1" ht="14.25">
      <c r="A4258" s="1"/>
    </row>
    <row r="4259" spans="1:1" ht="14.25">
      <c r="A4259" s="1"/>
    </row>
    <row r="4260" spans="1:1" ht="14.25">
      <c r="A4260" s="1"/>
    </row>
    <row r="4261" spans="1:1" ht="14.25">
      <c r="A4261" s="1"/>
    </row>
    <row r="4262" spans="1:1" ht="14.25">
      <c r="A4262" s="1"/>
    </row>
    <row r="4263" spans="1:1" ht="14.25">
      <c r="A4263" s="1"/>
    </row>
    <row r="4264" spans="1:1" ht="14.25">
      <c r="A4264" s="1"/>
    </row>
    <row r="4265" spans="1:1" ht="14.25">
      <c r="A4265" s="1"/>
    </row>
    <row r="4266" spans="1:1" ht="14.25">
      <c r="A4266" s="1"/>
    </row>
    <row r="4267" spans="1:1" ht="14.25">
      <c r="A4267" s="1"/>
    </row>
    <row r="4268" spans="1:1" ht="14.25">
      <c r="A4268" s="1"/>
    </row>
    <row r="4269" spans="1:1" ht="14.25">
      <c r="A4269" s="1"/>
    </row>
    <row r="4270" spans="1:1" ht="14.25">
      <c r="A4270" s="1"/>
    </row>
    <row r="4271" spans="1:1" ht="14.25">
      <c r="A4271" s="1"/>
    </row>
    <row r="4272" spans="1:1" ht="14.25">
      <c r="A4272" s="1"/>
    </row>
    <row r="4273" spans="1:1" ht="14.25">
      <c r="A4273" s="1"/>
    </row>
    <row r="4274" spans="1:1" ht="14.25">
      <c r="A4274" s="1"/>
    </row>
    <row r="4275" spans="1:1" ht="14.25">
      <c r="A4275" s="1"/>
    </row>
    <row r="4276" spans="1:1" ht="14.25">
      <c r="A4276" s="1"/>
    </row>
    <row r="4277" spans="1:1" ht="14.25">
      <c r="A4277" s="1"/>
    </row>
    <row r="4278" spans="1:1" ht="14.25">
      <c r="A4278" s="1"/>
    </row>
    <row r="4279" spans="1:1" ht="14.25">
      <c r="A4279" s="1"/>
    </row>
    <row r="4280" spans="1:1" ht="14.25">
      <c r="A4280" s="1"/>
    </row>
    <row r="4281" spans="1:1" ht="14.25">
      <c r="A4281" s="1"/>
    </row>
    <row r="4282" spans="1:1" ht="14.25">
      <c r="A4282" s="1"/>
    </row>
    <row r="4283" spans="1:1" ht="14.25">
      <c r="A4283" s="1"/>
    </row>
    <row r="4284" spans="1:1" ht="14.25">
      <c r="A4284" s="1"/>
    </row>
    <row r="4285" spans="1:1" ht="14.25">
      <c r="A4285" s="1"/>
    </row>
    <row r="4286" spans="1:1" ht="14.25">
      <c r="A4286" s="1"/>
    </row>
    <row r="4287" spans="1:1" ht="14.25">
      <c r="A4287" s="1"/>
    </row>
    <row r="4288" spans="1:1" ht="14.25">
      <c r="A4288" s="1"/>
    </row>
    <row r="4289" spans="1:1" ht="14.25">
      <c r="A4289" s="1"/>
    </row>
    <row r="4290" spans="1:1" ht="14.25">
      <c r="A4290" s="1"/>
    </row>
    <row r="4291" spans="1:1" ht="14.25">
      <c r="A4291" s="1"/>
    </row>
    <row r="4292" spans="1:1" ht="14.25">
      <c r="A4292" s="1"/>
    </row>
    <row r="4293" spans="1:1" ht="14.25">
      <c r="A4293" s="1"/>
    </row>
    <row r="4294" spans="1:1" ht="14.25">
      <c r="A4294" s="1"/>
    </row>
    <row r="4295" spans="1:1" ht="14.25">
      <c r="A4295" s="1"/>
    </row>
    <row r="4296" spans="1:1" ht="14.25">
      <c r="A4296" s="1"/>
    </row>
    <row r="4297" spans="1:1" ht="14.25">
      <c r="A4297" s="1"/>
    </row>
    <row r="4298" spans="1:1" ht="14.25">
      <c r="A4298" s="1"/>
    </row>
    <row r="4299" spans="1:1" ht="14.25">
      <c r="A4299" s="1"/>
    </row>
    <row r="4300" spans="1:1" ht="14.25">
      <c r="A4300" s="1"/>
    </row>
    <row r="4301" spans="1:1" ht="14.25">
      <c r="A4301" s="1"/>
    </row>
    <row r="4302" spans="1:1" ht="14.25">
      <c r="A4302" s="1"/>
    </row>
    <row r="4303" spans="1:1" ht="14.25">
      <c r="A4303" s="1"/>
    </row>
    <row r="4304" spans="1:1" ht="14.25">
      <c r="A4304" s="1"/>
    </row>
    <row r="4305" spans="1:1" ht="14.25">
      <c r="A4305" s="1"/>
    </row>
    <row r="4306" spans="1:1" ht="14.25">
      <c r="A4306" s="1"/>
    </row>
    <row r="4307" spans="1:1" ht="14.25">
      <c r="A4307" s="1"/>
    </row>
    <row r="4308" spans="1:1" ht="14.25">
      <c r="A4308" s="1"/>
    </row>
    <row r="4309" spans="1:1" ht="14.25">
      <c r="A4309" s="1"/>
    </row>
    <row r="4310" spans="1:1" ht="14.25">
      <c r="A4310" s="1"/>
    </row>
    <row r="4311" spans="1:1" ht="14.25">
      <c r="A4311" s="1"/>
    </row>
    <row r="4312" spans="1:1" ht="14.25">
      <c r="A4312" s="1"/>
    </row>
    <row r="4313" spans="1:1" ht="14.25">
      <c r="A4313" s="1"/>
    </row>
    <row r="4314" spans="1:1" ht="14.25">
      <c r="A4314" s="1"/>
    </row>
    <row r="4315" spans="1:1" ht="14.25">
      <c r="A4315" s="1"/>
    </row>
    <row r="4316" spans="1:1" ht="14.25">
      <c r="A4316" s="1"/>
    </row>
    <row r="4317" spans="1:1" ht="14.25">
      <c r="A4317" s="1"/>
    </row>
    <row r="4318" spans="1:1" ht="14.25">
      <c r="A4318" s="1"/>
    </row>
    <row r="4319" spans="1:1" ht="14.25">
      <c r="A4319" s="1"/>
    </row>
    <row r="4320" spans="1:1" ht="14.25">
      <c r="A4320" s="1"/>
    </row>
    <row r="4321" spans="1:1" ht="14.25">
      <c r="A4321" s="1"/>
    </row>
    <row r="4322" spans="1:1" ht="14.25">
      <c r="A4322" s="1"/>
    </row>
    <row r="4323" spans="1:1" ht="14.25">
      <c r="A4323" s="1"/>
    </row>
    <row r="4324" spans="1:1" ht="14.25">
      <c r="A4324" s="1"/>
    </row>
    <row r="4325" spans="1:1" ht="14.25">
      <c r="A4325" s="1"/>
    </row>
    <row r="4326" spans="1:1" ht="14.25">
      <c r="A4326" s="1"/>
    </row>
    <row r="4327" spans="1:1" ht="14.25">
      <c r="A4327" s="1"/>
    </row>
    <row r="4328" spans="1:1" ht="14.25">
      <c r="A4328" s="1"/>
    </row>
    <row r="4329" spans="1:1" ht="14.25">
      <c r="A4329" s="1"/>
    </row>
    <row r="4330" spans="1:1" ht="14.25">
      <c r="A4330" s="1"/>
    </row>
    <row r="4331" spans="1:1" ht="14.25">
      <c r="A4331" s="1"/>
    </row>
    <row r="4332" spans="1:1" ht="14.25">
      <c r="A4332" s="1"/>
    </row>
    <row r="4333" spans="1:1" ht="14.25">
      <c r="A4333" s="1"/>
    </row>
    <row r="4334" spans="1:1" ht="14.25">
      <c r="A4334" s="1"/>
    </row>
    <row r="4335" spans="1:1" ht="14.25">
      <c r="A4335" s="1"/>
    </row>
    <row r="4336" spans="1:1" ht="14.25">
      <c r="A4336" s="1"/>
    </row>
    <row r="4337" spans="1:1" ht="14.25">
      <c r="A4337" s="1"/>
    </row>
    <row r="4338" spans="1:1" ht="14.25">
      <c r="A4338" s="1"/>
    </row>
    <row r="4339" spans="1:1" ht="14.25">
      <c r="A4339" s="1"/>
    </row>
    <row r="4340" spans="1:1" ht="14.25">
      <c r="A4340" s="1"/>
    </row>
    <row r="4341" spans="1:1" ht="14.25">
      <c r="A4341" s="1"/>
    </row>
    <row r="4342" spans="1:1" ht="14.25">
      <c r="A4342" s="1"/>
    </row>
    <row r="4343" spans="1:1" ht="14.25">
      <c r="A4343" s="1"/>
    </row>
    <row r="4344" spans="1:1" ht="14.25">
      <c r="A4344" s="1"/>
    </row>
    <row r="4345" spans="1:1" ht="14.25">
      <c r="A4345" s="1"/>
    </row>
    <row r="4346" spans="1:1" ht="14.25">
      <c r="A4346" s="1"/>
    </row>
    <row r="4347" spans="1:1" ht="14.25">
      <c r="A4347" s="1"/>
    </row>
    <row r="4348" spans="1:1" ht="14.25">
      <c r="A4348" s="1"/>
    </row>
    <row r="4349" spans="1:1" ht="14.25">
      <c r="A4349" s="1"/>
    </row>
    <row r="4350" spans="1:1" ht="14.25">
      <c r="A4350" s="1"/>
    </row>
    <row r="4351" spans="1:1" ht="14.25">
      <c r="A4351" s="1"/>
    </row>
    <row r="4352" spans="1:1" ht="14.25">
      <c r="A4352" s="1"/>
    </row>
    <row r="4353" spans="1:1" ht="14.25">
      <c r="A4353" s="1"/>
    </row>
    <row r="4354" spans="1:1" ht="14.25">
      <c r="A4354" s="1"/>
    </row>
    <row r="4355" spans="1:1" ht="14.25">
      <c r="A4355" s="1"/>
    </row>
    <row r="4356" spans="1:1" ht="14.25">
      <c r="A4356" s="1"/>
    </row>
    <row r="4357" spans="1:1" ht="14.25">
      <c r="A4357" s="1"/>
    </row>
    <row r="4358" spans="1:1" ht="14.25">
      <c r="A4358" s="1"/>
    </row>
    <row r="4359" spans="1:1" ht="14.25">
      <c r="A4359" s="1"/>
    </row>
    <row r="4360" spans="1:1" ht="14.25">
      <c r="A4360" s="1"/>
    </row>
    <row r="4361" spans="1:1" ht="14.25">
      <c r="A4361" s="1"/>
    </row>
    <row r="4362" spans="1:1" ht="14.25">
      <c r="A4362" s="1"/>
    </row>
    <row r="4363" spans="1:1" ht="14.25">
      <c r="A4363" s="1"/>
    </row>
    <row r="4364" spans="1:1" ht="14.25">
      <c r="A4364" s="1"/>
    </row>
    <row r="4365" spans="1:1" ht="14.25">
      <c r="A4365" s="1"/>
    </row>
    <row r="4366" spans="1:1" ht="14.25">
      <c r="A4366" s="1"/>
    </row>
    <row r="4367" spans="1:1" ht="14.25">
      <c r="A4367" s="1"/>
    </row>
    <row r="4368" spans="1:1" ht="14.25">
      <c r="A4368" s="1"/>
    </row>
    <row r="4369" spans="1:1" ht="14.25">
      <c r="A4369" s="1"/>
    </row>
    <row r="4370" spans="1:1" ht="14.25">
      <c r="A4370" s="1"/>
    </row>
    <row r="4371" spans="1:1" ht="14.25">
      <c r="A4371" s="1"/>
    </row>
    <row r="4372" spans="1:1" ht="14.25">
      <c r="A4372" s="1"/>
    </row>
    <row r="4373" spans="1:1" ht="14.25">
      <c r="A4373" s="1"/>
    </row>
    <row r="4374" spans="1:1" ht="14.25">
      <c r="A4374" s="1"/>
    </row>
    <row r="4375" spans="1:1" ht="14.25">
      <c r="A4375" s="1"/>
    </row>
    <row r="4376" spans="1:1" ht="14.25">
      <c r="A4376" s="1"/>
    </row>
    <row r="4377" spans="1:1" ht="14.25">
      <c r="A4377" s="1"/>
    </row>
    <row r="4378" spans="1:1" ht="14.25">
      <c r="A4378" s="1"/>
    </row>
    <row r="4379" spans="1:1" ht="14.25">
      <c r="A4379" s="1"/>
    </row>
    <row r="4380" spans="1:1" ht="14.25">
      <c r="A4380" s="1"/>
    </row>
    <row r="4381" spans="1:1" ht="14.25">
      <c r="A4381" s="1"/>
    </row>
    <row r="4382" spans="1:1" ht="14.25">
      <c r="A4382" s="1"/>
    </row>
    <row r="4383" spans="1:1" ht="14.25">
      <c r="A4383" s="1"/>
    </row>
    <row r="4384" spans="1:1" ht="14.25">
      <c r="A4384" s="1"/>
    </row>
    <row r="4385" spans="1:1" ht="14.25">
      <c r="A4385" s="1"/>
    </row>
    <row r="4386" spans="1:1" ht="14.25">
      <c r="A4386" s="1"/>
    </row>
    <row r="4387" spans="1:1" ht="14.25">
      <c r="A4387" s="1"/>
    </row>
  </sheetData>
  <sheetProtection selectLockedCells="1"/>
  <protectedRanges>
    <protectedRange sqref="D59:K59 B6 B9 B12:B13 B18 B21:B22 D28:D33 E28:E32 B39 B63 B61 B48 B50 B52 B56 C42:E44 B24" name="Bereich1"/>
    <protectedRange sqref="G68:K70 G75:K76 K73:K74" name="Bereich1_2"/>
  </protectedRanges>
  <mergeCells count="65">
    <mergeCell ref="B73:J73"/>
    <mergeCell ref="B74:J74"/>
    <mergeCell ref="B75:J75"/>
    <mergeCell ref="B76:J76"/>
    <mergeCell ref="B72:D72"/>
    <mergeCell ref="B70:F70"/>
    <mergeCell ref="G70:K70"/>
    <mergeCell ref="B66:K66"/>
    <mergeCell ref="C1:I1"/>
    <mergeCell ref="C2:I2"/>
    <mergeCell ref="B35:K35"/>
    <mergeCell ref="B26:K26"/>
    <mergeCell ref="F36:H36"/>
    <mergeCell ref="J36:K36"/>
    <mergeCell ref="B6:K6"/>
    <mergeCell ref="B12:K12"/>
    <mergeCell ref="B17:K17"/>
    <mergeCell ref="B11:K11"/>
    <mergeCell ref="B18:K18"/>
    <mergeCell ref="B20:K20"/>
    <mergeCell ref="B21:K21"/>
    <mergeCell ref="G68:K68"/>
    <mergeCell ref="B28:C28"/>
    <mergeCell ref="B5:K5"/>
    <mergeCell ref="B8:K8"/>
    <mergeCell ref="B9:K9"/>
    <mergeCell ref="B36:D36"/>
    <mergeCell ref="B31:C31"/>
    <mergeCell ref="B32:C32"/>
    <mergeCell ref="B33:C33"/>
    <mergeCell ref="B27:C27"/>
    <mergeCell ref="B29:C29"/>
    <mergeCell ref="B30:C30"/>
    <mergeCell ref="B14:K14"/>
    <mergeCell ref="B15:K15"/>
    <mergeCell ref="B23:K23"/>
    <mergeCell ref="B24:K24"/>
    <mergeCell ref="B58:D58"/>
    <mergeCell ref="B51:K51"/>
    <mergeCell ref="B52:K52"/>
    <mergeCell ref="B54:E54"/>
    <mergeCell ref="B55:K55"/>
    <mergeCell ref="B56:K56"/>
    <mergeCell ref="B41:E41"/>
    <mergeCell ref="B38:K38"/>
    <mergeCell ref="B39:K39"/>
    <mergeCell ref="C44:E44"/>
    <mergeCell ref="C42:E42"/>
    <mergeCell ref="C43:E43"/>
    <mergeCell ref="B69:F69"/>
    <mergeCell ref="B47:K47"/>
    <mergeCell ref="B48:K48"/>
    <mergeCell ref="B46:C46"/>
    <mergeCell ref="B49:K49"/>
    <mergeCell ref="B50:K50"/>
    <mergeCell ref="B60:K60"/>
    <mergeCell ref="B61:K61"/>
    <mergeCell ref="B62:K62"/>
    <mergeCell ref="B63:K63"/>
    <mergeCell ref="B59:K59"/>
    <mergeCell ref="G69:K69"/>
    <mergeCell ref="G67:K67"/>
    <mergeCell ref="B65:D65"/>
    <mergeCell ref="B67:F67"/>
    <mergeCell ref="B68:F68"/>
  </mergeCells>
  <dataValidations disablePrompts="1" count="1">
    <dataValidation type="list" allowBlank="1" showErrorMessage="1" sqref="D28:D34" xr:uid="{00000000-0002-0000-0300-000000000000}">
      <formula1>$F$27:$F$28</formula1>
    </dataValidation>
  </dataValidations>
  <pageMargins left="0.7" right="0.7" top="0.78740157499999996" bottom="0.78740157499999996" header="0.3" footer="0.3"/>
  <pageSetup paperSize="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27"/>
  <sheetViews>
    <sheetView showGridLines="0" topLeftCell="A83" zoomScale="115" zoomScaleNormal="115" workbookViewId="0">
      <selection activeCell="E88" sqref="E88"/>
    </sheetView>
  </sheetViews>
  <sheetFormatPr baseColWidth="10" defaultColWidth="11.42578125" defaultRowHeight="12.75"/>
  <cols>
    <col min="1" max="1" width="26" style="26" customWidth="1"/>
    <col min="2" max="2" width="40.7109375" style="23" customWidth="1"/>
    <col min="3" max="3" width="42.7109375" style="23" customWidth="1"/>
    <col min="4" max="4" width="40.140625" style="23" customWidth="1"/>
    <col min="5" max="5" width="43.7109375" style="23" customWidth="1"/>
    <col min="6" max="16384" width="11.42578125" style="23"/>
  </cols>
  <sheetData>
    <row r="1" spans="1:4">
      <c r="A1" s="54"/>
      <c r="B1" s="120" t="str">
        <f>CONCATENATE(Cockpit!A8, " ", Cockpit!G8)</f>
        <v>I) Languages</v>
      </c>
      <c r="C1" s="120"/>
      <c r="D1" s="120"/>
    </row>
    <row r="2" spans="1:4">
      <c r="A2" s="54"/>
      <c r="B2" s="120"/>
      <c r="C2" s="120"/>
      <c r="D2" s="120"/>
    </row>
    <row r="4" spans="1:4">
      <c r="A4" s="27" t="s">
        <v>130</v>
      </c>
      <c r="B4" s="42"/>
      <c r="C4" s="42"/>
      <c r="D4" s="42"/>
    </row>
    <row r="5" spans="1:4">
      <c r="A5" s="54" t="s">
        <v>11</v>
      </c>
      <c r="B5" s="42"/>
      <c r="C5" s="42"/>
      <c r="D5" s="42"/>
    </row>
    <row r="6" spans="1:4">
      <c r="A6" s="54" t="s">
        <v>131</v>
      </c>
      <c r="B6" s="42"/>
      <c r="C6" s="42"/>
      <c r="D6" s="42"/>
    </row>
    <row r="7" spans="1:4">
      <c r="A7" s="54" t="s">
        <v>132</v>
      </c>
      <c r="B7" s="42"/>
      <c r="C7" s="42"/>
      <c r="D7" s="42"/>
    </row>
    <row r="9" spans="1:4">
      <c r="A9" s="54"/>
      <c r="B9" s="17" t="s">
        <v>132</v>
      </c>
      <c r="C9" s="17" t="s">
        <v>11</v>
      </c>
      <c r="D9" s="17" t="s">
        <v>131</v>
      </c>
    </row>
    <row r="10" spans="1:4">
      <c r="A10" s="54"/>
      <c r="B10" s="25"/>
      <c r="C10" s="25"/>
      <c r="D10" s="25"/>
    </row>
    <row r="11" spans="1:4">
      <c r="A11" s="27"/>
      <c r="B11" s="17" t="s">
        <v>133</v>
      </c>
      <c r="C11" s="17" t="s">
        <v>134</v>
      </c>
      <c r="D11" s="17" t="s">
        <v>135</v>
      </c>
    </row>
    <row r="12" spans="1:4">
      <c r="A12" s="55" t="s">
        <v>0</v>
      </c>
      <c r="B12" s="35" t="s">
        <v>136</v>
      </c>
      <c r="C12" s="35" t="s">
        <v>136</v>
      </c>
      <c r="D12" s="35" t="s">
        <v>137</v>
      </c>
    </row>
    <row r="13" spans="1:4">
      <c r="A13" s="55" t="s">
        <v>1</v>
      </c>
      <c r="B13" s="35" t="s">
        <v>138</v>
      </c>
      <c r="C13" s="35" t="s">
        <v>139</v>
      </c>
      <c r="D13" s="35" t="s">
        <v>140</v>
      </c>
    </row>
    <row r="14" spans="1:4">
      <c r="A14" s="55" t="s">
        <v>2</v>
      </c>
      <c r="B14" s="35" t="s">
        <v>141</v>
      </c>
      <c r="C14" s="35" t="s">
        <v>142</v>
      </c>
      <c r="D14" s="35" t="s">
        <v>143</v>
      </c>
    </row>
    <row r="15" spans="1:4">
      <c r="A15" s="55" t="s">
        <v>3</v>
      </c>
      <c r="B15" s="35" t="s">
        <v>144</v>
      </c>
      <c r="C15" s="35" t="s">
        <v>145</v>
      </c>
      <c r="D15" s="35" t="s">
        <v>146</v>
      </c>
    </row>
    <row r="16" spans="1:4">
      <c r="A16" s="55" t="s">
        <v>4</v>
      </c>
      <c r="B16" s="35" t="s">
        <v>147</v>
      </c>
      <c r="C16" s="35" t="s">
        <v>148</v>
      </c>
      <c r="D16" s="35" t="s">
        <v>149</v>
      </c>
    </row>
    <row r="17" spans="1:4">
      <c r="A17" s="55" t="s">
        <v>5</v>
      </c>
      <c r="B17" s="35" t="s">
        <v>150</v>
      </c>
      <c r="C17" s="35" t="s">
        <v>151</v>
      </c>
      <c r="D17" s="35" t="s">
        <v>152</v>
      </c>
    </row>
    <row r="18" spans="1:4">
      <c r="A18" s="55" t="s">
        <v>6</v>
      </c>
      <c r="B18" s="35" t="s">
        <v>153</v>
      </c>
      <c r="C18" s="35" t="s">
        <v>154</v>
      </c>
      <c r="D18" s="35" t="s">
        <v>155</v>
      </c>
    </row>
    <row r="19" spans="1:4">
      <c r="A19" s="55" t="s">
        <v>7</v>
      </c>
      <c r="B19" s="35" t="s">
        <v>156</v>
      </c>
      <c r="C19" s="35" t="s">
        <v>157</v>
      </c>
      <c r="D19" s="35" t="s">
        <v>158</v>
      </c>
    </row>
    <row r="20" spans="1:4">
      <c r="A20" s="55" t="s">
        <v>8</v>
      </c>
      <c r="B20" s="35" t="s">
        <v>159</v>
      </c>
      <c r="C20" s="56" t="s">
        <v>160</v>
      </c>
      <c r="D20" s="35" t="s">
        <v>161</v>
      </c>
    </row>
    <row r="21" spans="1:4">
      <c r="A21" s="55" t="s">
        <v>9</v>
      </c>
      <c r="B21" s="35" t="s">
        <v>130</v>
      </c>
      <c r="C21" s="35" t="s">
        <v>162</v>
      </c>
      <c r="D21" s="35" t="s">
        <v>163</v>
      </c>
    </row>
    <row r="22" spans="1:4">
      <c r="A22" s="55">
        <v>1</v>
      </c>
      <c r="B22" s="35" t="s">
        <v>164</v>
      </c>
      <c r="C22" s="35" t="s">
        <v>165</v>
      </c>
      <c r="D22" s="35" t="s">
        <v>166</v>
      </c>
    </row>
    <row r="23" spans="1:4">
      <c r="A23" s="55">
        <v>2</v>
      </c>
      <c r="B23" s="35" t="s">
        <v>167</v>
      </c>
      <c r="C23" s="35" t="s">
        <v>168</v>
      </c>
      <c r="D23" s="35" t="s">
        <v>169</v>
      </c>
    </row>
    <row r="24" spans="1:4">
      <c r="A24" s="55">
        <v>3</v>
      </c>
      <c r="B24" s="35" t="s">
        <v>170</v>
      </c>
      <c r="C24" s="35" t="s">
        <v>171</v>
      </c>
      <c r="D24" s="35" t="s">
        <v>172</v>
      </c>
    </row>
    <row r="25" spans="1:4">
      <c r="A25" s="55">
        <v>4</v>
      </c>
      <c r="B25" s="35" t="s">
        <v>173</v>
      </c>
      <c r="C25" s="35" t="s">
        <v>174</v>
      </c>
      <c r="D25" s="35" t="s">
        <v>175</v>
      </c>
    </row>
    <row r="26" spans="1:4">
      <c r="A26" s="55">
        <v>5</v>
      </c>
      <c r="B26" s="35" t="s">
        <v>176</v>
      </c>
      <c r="C26" s="35" t="s">
        <v>177</v>
      </c>
      <c r="D26" s="35" t="s">
        <v>178</v>
      </c>
    </row>
    <row r="27" spans="1:4">
      <c r="A27" s="55">
        <v>6</v>
      </c>
      <c r="B27" s="35" t="s">
        <v>179</v>
      </c>
      <c r="C27" s="35" t="s">
        <v>180</v>
      </c>
      <c r="D27" s="35" t="s">
        <v>181</v>
      </c>
    </row>
    <row r="28" spans="1:4">
      <c r="A28" s="55">
        <v>7</v>
      </c>
      <c r="B28" s="35" t="s">
        <v>182</v>
      </c>
      <c r="C28" s="35" t="s">
        <v>183</v>
      </c>
      <c r="D28" s="35" t="s">
        <v>184</v>
      </c>
    </row>
    <row r="29" spans="1:4" ht="25.5">
      <c r="A29" s="55">
        <v>8</v>
      </c>
      <c r="B29" s="35" t="s">
        <v>185</v>
      </c>
      <c r="C29" s="35" t="s">
        <v>186</v>
      </c>
      <c r="D29" s="35" t="s">
        <v>187</v>
      </c>
    </row>
    <row r="30" spans="1:4">
      <c r="A30" s="55">
        <v>9</v>
      </c>
      <c r="B30" s="35" t="s">
        <v>188</v>
      </c>
      <c r="C30" s="35" t="s">
        <v>189</v>
      </c>
      <c r="D30" s="35" t="s">
        <v>190</v>
      </c>
    </row>
    <row r="31" spans="1:4">
      <c r="A31" s="55">
        <v>10</v>
      </c>
      <c r="B31" s="35" t="s">
        <v>191</v>
      </c>
      <c r="C31" s="35" t="s">
        <v>192</v>
      </c>
      <c r="D31" s="35" t="s">
        <v>193</v>
      </c>
    </row>
    <row r="32" spans="1:4">
      <c r="A32" s="55">
        <v>11</v>
      </c>
      <c r="B32" s="35" t="s">
        <v>194</v>
      </c>
      <c r="C32" s="35" t="s">
        <v>195</v>
      </c>
      <c r="D32" s="35" t="s">
        <v>196</v>
      </c>
    </row>
    <row r="33" spans="1:4">
      <c r="A33" s="28" t="s">
        <v>3</v>
      </c>
      <c r="B33" s="17" t="s">
        <v>144</v>
      </c>
      <c r="C33" s="17" t="s">
        <v>145</v>
      </c>
      <c r="D33" s="17" t="s">
        <v>197</v>
      </c>
    </row>
    <row r="34" spans="1:4" ht="25.5">
      <c r="A34" s="55" t="s">
        <v>14</v>
      </c>
      <c r="B34" s="35" t="s">
        <v>198</v>
      </c>
      <c r="C34" s="35" t="s">
        <v>199</v>
      </c>
      <c r="D34" s="35" t="s">
        <v>200</v>
      </c>
    </row>
    <row r="35" spans="1:4" ht="25.5">
      <c r="A35" s="57" t="s">
        <v>15</v>
      </c>
      <c r="B35" s="32" t="s">
        <v>201</v>
      </c>
      <c r="C35" s="52" t="s">
        <v>202</v>
      </c>
      <c r="D35" s="52" t="s">
        <v>203</v>
      </c>
    </row>
    <row r="36" spans="1:4" ht="25.5">
      <c r="A36" s="55" t="s">
        <v>16</v>
      </c>
      <c r="B36" s="31" t="s">
        <v>204</v>
      </c>
      <c r="C36" s="35" t="s">
        <v>205</v>
      </c>
      <c r="D36" s="35" t="s">
        <v>206</v>
      </c>
    </row>
    <row r="37" spans="1:4" ht="38.25">
      <c r="A37" s="55" t="s">
        <v>17</v>
      </c>
      <c r="B37" s="35" t="s">
        <v>207</v>
      </c>
      <c r="C37" s="35" t="s">
        <v>208</v>
      </c>
      <c r="D37" s="35" t="s">
        <v>209</v>
      </c>
    </row>
    <row r="38" spans="1:4">
      <c r="A38" s="55" t="s">
        <v>18</v>
      </c>
      <c r="B38" s="35" t="s">
        <v>210</v>
      </c>
      <c r="C38" s="35" t="s">
        <v>211</v>
      </c>
      <c r="D38" s="35" t="s">
        <v>212</v>
      </c>
    </row>
    <row r="39" spans="1:4" ht="25.5">
      <c r="A39" s="55" t="s">
        <v>19</v>
      </c>
      <c r="B39" s="35" t="s">
        <v>213</v>
      </c>
      <c r="C39" s="35" t="s">
        <v>214</v>
      </c>
      <c r="D39" s="56" t="s">
        <v>215</v>
      </c>
    </row>
    <row r="40" spans="1:4" ht="25.5">
      <c r="A40" s="55" t="s">
        <v>20</v>
      </c>
      <c r="B40" s="35" t="s">
        <v>216</v>
      </c>
      <c r="C40" s="35" t="s">
        <v>217</v>
      </c>
      <c r="D40" s="35" t="s">
        <v>218</v>
      </c>
    </row>
    <row r="41" spans="1:4" ht="25.5">
      <c r="A41" s="55" t="s">
        <v>21</v>
      </c>
      <c r="B41" s="35" t="s">
        <v>219</v>
      </c>
      <c r="C41" s="35" t="s">
        <v>220</v>
      </c>
      <c r="D41" s="35" t="s">
        <v>221</v>
      </c>
    </row>
    <row r="42" spans="1:4">
      <c r="A42" s="55"/>
      <c r="B42" s="35" t="s">
        <v>222</v>
      </c>
      <c r="C42" s="35" t="s">
        <v>223</v>
      </c>
      <c r="D42" s="35" t="s">
        <v>224</v>
      </c>
    </row>
    <row r="43" spans="1:4">
      <c r="A43" s="55"/>
      <c r="B43" s="35" t="s">
        <v>225</v>
      </c>
      <c r="C43" s="35" t="s">
        <v>226</v>
      </c>
      <c r="D43" s="35" t="s">
        <v>227</v>
      </c>
    </row>
    <row r="44" spans="1:4">
      <c r="A44" s="55"/>
      <c r="B44" s="35" t="s">
        <v>228</v>
      </c>
      <c r="C44" s="35" t="s">
        <v>229</v>
      </c>
      <c r="D44" s="35" t="s">
        <v>230</v>
      </c>
    </row>
    <row r="45" spans="1:4">
      <c r="A45" s="55"/>
      <c r="B45" s="35" t="s">
        <v>231</v>
      </c>
      <c r="C45" s="35" t="s">
        <v>232</v>
      </c>
      <c r="D45" s="35" t="s">
        <v>233</v>
      </c>
    </row>
    <row r="46" spans="1:4">
      <c r="A46" s="55"/>
      <c r="B46" s="35" t="s">
        <v>234</v>
      </c>
      <c r="C46" s="35" t="s">
        <v>235</v>
      </c>
      <c r="D46" s="35" t="s">
        <v>236</v>
      </c>
    </row>
    <row r="47" spans="1:4">
      <c r="A47" s="55"/>
      <c r="B47" s="35" t="s">
        <v>237</v>
      </c>
      <c r="C47" s="35" t="s">
        <v>238</v>
      </c>
      <c r="D47" s="35" t="s">
        <v>239</v>
      </c>
    </row>
    <row r="48" spans="1:4">
      <c r="A48" s="55"/>
      <c r="B48" s="35" t="s">
        <v>240</v>
      </c>
      <c r="C48" s="35" t="s">
        <v>241</v>
      </c>
      <c r="D48" s="35" t="s">
        <v>242</v>
      </c>
    </row>
    <row r="49" spans="1:4">
      <c r="A49" s="55"/>
      <c r="B49" s="35" t="s">
        <v>243</v>
      </c>
      <c r="C49" s="35" t="s">
        <v>244</v>
      </c>
      <c r="D49" s="35" t="s">
        <v>245</v>
      </c>
    </row>
    <row r="50" spans="1:4">
      <c r="A50" s="55"/>
      <c r="B50" s="35" t="s">
        <v>246</v>
      </c>
      <c r="C50" s="35" t="s">
        <v>247</v>
      </c>
      <c r="D50" s="35" t="s">
        <v>248</v>
      </c>
    </row>
    <row r="51" spans="1:4">
      <c r="A51" s="55"/>
      <c r="B51" s="35" t="s">
        <v>249</v>
      </c>
      <c r="C51" s="35" t="s">
        <v>250</v>
      </c>
      <c r="D51" s="35" t="s">
        <v>251</v>
      </c>
    </row>
    <row r="52" spans="1:4">
      <c r="A52" s="55"/>
      <c r="B52" s="35" t="s">
        <v>252</v>
      </c>
      <c r="C52" s="35" t="s">
        <v>253</v>
      </c>
      <c r="D52" s="35" t="s">
        <v>252</v>
      </c>
    </row>
    <row r="53" spans="1:4" ht="38.25">
      <c r="A53" s="55" t="s">
        <v>22</v>
      </c>
      <c r="B53" s="35" t="s">
        <v>254</v>
      </c>
      <c r="C53" s="35" t="s">
        <v>255</v>
      </c>
      <c r="D53" s="35" t="s">
        <v>256</v>
      </c>
    </row>
    <row r="54" spans="1:4">
      <c r="A54" s="55"/>
      <c r="B54" s="35" t="s">
        <v>257</v>
      </c>
      <c r="C54" s="35" t="s">
        <v>258</v>
      </c>
      <c r="D54" s="35" t="s">
        <v>259</v>
      </c>
    </row>
    <row r="55" spans="1:4">
      <c r="A55" s="55"/>
      <c r="B55" s="35" t="s">
        <v>260</v>
      </c>
      <c r="C55" s="35" t="s">
        <v>261</v>
      </c>
      <c r="D55" s="35" t="s">
        <v>262</v>
      </c>
    </row>
    <row r="56" spans="1:4">
      <c r="A56" s="55"/>
      <c r="B56" s="35" t="s">
        <v>263</v>
      </c>
      <c r="C56" s="35" t="s">
        <v>264</v>
      </c>
      <c r="D56" s="35" t="s">
        <v>265</v>
      </c>
    </row>
    <row r="57" spans="1:4">
      <c r="A57" s="55"/>
      <c r="B57" s="35" t="s">
        <v>266</v>
      </c>
      <c r="C57" s="35" t="s">
        <v>267</v>
      </c>
      <c r="D57" s="35" t="s">
        <v>268</v>
      </c>
    </row>
    <row r="58" spans="1:4">
      <c r="A58" s="55"/>
      <c r="B58" s="35" t="s">
        <v>269</v>
      </c>
      <c r="C58" s="35" t="s">
        <v>270</v>
      </c>
      <c r="D58" s="35" t="s">
        <v>271</v>
      </c>
    </row>
    <row r="59" spans="1:4" ht="25.5">
      <c r="A59" s="55" t="s">
        <v>23</v>
      </c>
      <c r="B59" s="35" t="s">
        <v>272</v>
      </c>
      <c r="C59" s="35" t="s">
        <v>273</v>
      </c>
      <c r="D59" s="35" t="s">
        <v>274</v>
      </c>
    </row>
    <row r="60" spans="1:4" ht="25.5">
      <c r="A60" s="55" t="s">
        <v>24</v>
      </c>
      <c r="B60" s="35" t="s">
        <v>275</v>
      </c>
      <c r="C60" s="35" t="s">
        <v>276</v>
      </c>
      <c r="D60" s="35" t="s">
        <v>277</v>
      </c>
    </row>
    <row r="61" spans="1:4">
      <c r="A61" s="55"/>
      <c r="B61" s="35" t="s">
        <v>278</v>
      </c>
      <c r="C61" s="35" t="s">
        <v>279</v>
      </c>
      <c r="D61" s="35" t="s">
        <v>280</v>
      </c>
    </row>
    <row r="62" spans="1:4">
      <c r="A62" s="55"/>
      <c r="B62" s="35" t="s">
        <v>281</v>
      </c>
      <c r="C62" s="35" t="s">
        <v>282</v>
      </c>
      <c r="D62" s="35" t="s">
        <v>283</v>
      </c>
    </row>
    <row r="63" spans="1:4">
      <c r="A63" s="55" t="s">
        <v>26</v>
      </c>
      <c r="B63" s="35" t="s">
        <v>284</v>
      </c>
      <c r="C63" s="35" t="s">
        <v>285</v>
      </c>
      <c r="D63" s="35" t="s">
        <v>286</v>
      </c>
    </row>
    <row r="64" spans="1:4" ht="25.5">
      <c r="A64" s="55"/>
      <c r="B64" s="35" t="s">
        <v>287</v>
      </c>
      <c r="C64" s="35" t="s">
        <v>288</v>
      </c>
      <c r="D64" s="35" t="s">
        <v>289</v>
      </c>
    </row>
    <row r="65" spans="1:4" ht="25.5">
      <c r="A65" s="55"/>
      <c r="B65" s="35" t="s">
        <v>290</v>
      </c>
      <c r="C65" s="35" t="s">
        <v>291</v>
      </c>
      <c r="D65" s="35" t="s">
        <v>292</v>
      </c>
    </row>
    <row r="66" spans="1:4" ht="25.5">
      <c r="A66" s="55"/>
      <c r="B66" s="35" t="s">
        <v>293</v>
      </c>
      <c r="C66" s="35" t="s">
        <v>294</v>
      </c>
      <c r="D66" s="35" t="s">
        <v>295</v>
      </c>
    </row>
    <row r="67" spans="1:4">
      <c r="A67" s="55" t="s">
        <v>27</v>
      </c>
      <c r="B67" s="35" t="s">
        <v>296</v>
      </c>
      <c r="C67" s="35" t="s">
        <v>297</v>
      </c>
      <c r="D67" s="35" t="s">
        <v>298</v>
      </c>
    </row>
    <row r="68" spans="1:4" ht="51">
      <c r="A68" s="55"/>
      <c r="B68" s="35" t="s">
        <v>299</v>
      </c>
      <c r="C68" s="35" t="s">
        <v>300</v>
      </c>
      <c r="D68" s="56" t="s">
        <v>301</v>
      </c>
    </row>
    <row r="69" spans="1:4" ht="38.25">
      <c r="A69" s="55"/>
      <c r="B69" s="35" t="s">
        <v>302</v>
      </c>
      <c r="C69" s="35" t="s">
        <v>303</v>
      </c>
      <c r="D69" s="35" t="s">
        <v>304</v>
      </c>
    </row>
    <row r="70" spans="1:4" ht="25.5">
      <c r="A70" s="55"/>
      <c r="B70" s="35" t="s">
        <v>305</v>
      </c>
      <c r="C70" s="35" t="s">
        <v>306</v>
      </c>
      <c r="D70" s="35" t="s">
        <v>307</v>
      </c>
    </row>
    <row r="71" spans="1:4">
      <c r="A71" s="55" t="s">
        <v>28</v>
      </c>
      <c r="B71" s="35" t="s">
        <v>308</v>
      </c>
      <c r="C71" s="35" t="s">
        <v>309</v>
      </c>
      <c r="D71" s="35" t="s">
        <v>308</v>
      </c>
    </row>
    <row r="72" spans="1:4" ht="25.5">
      <c r="A72" s="55"/>
      <c r="B72" s="35" t="s">
        <v>310</v>
      </c>
      <c r="C72" s="35" t="s">
        <v>311</v>
      </c>
      <c r="D72" s="35" t="s">
        <v>312</v>
      </c>
    </row>
    <row r="73" spans="1:4" ht="38.25">
      <c r="A73" s="55"/>
      <c r="B73" s="35" t="s">
        <v>313</v>
      </c>
      <c r="C73" s="35" t="s">
        <v>314</v>
      </c>
      <c r="D73" s="56" t="s">
        <v>315</v>
      </c>
    </row>
    <row r="74" spans="1:4" ht="25.5">
      <c r="A74" s="55"/>
      <c r="B74" s="35" t="s">
        <v>316</v>
      </c>
      <c r="C74" s="35" t="s">
        <v>317</v>
      </c>
      <c r="D74" s="35" t="s">
        <v>318</v>
      </c>
    </row>
    <row r="75" spans="1:4" ht="38.25">
      <c r="A75" s="55"/>
      <c r="B75" s="35" t="s">
        <v>319</v>
      </c>
      <c r="C75" s="35" t="s">
        <v>320</v>
      </c>
      <c r="D75" s="35" t="s">
        <v>321</v>
      </c>
    </row>
    <row r="76" spans="1:4">
      <c r="A76" s="55"/>
      <c r="B76" s="35" t="s">
        <v>322</v>
      </c>
      <c r="C76" s="35" t="s">
        <v>323</v>
      </c>
      <c r="D76" s="35" t="s">
        <v>324</v>
      </c>
    </row>
    <row r="77" spans="1:4">
      <c r="A77" s="55"/>
      <c r="B77" s="35" t="s">
        <v>325</v>
      </c>
      <c r="C77" s="35" t="s">
        <v>326</v>
      </c>
      <c r="D77" s="35" t="s">
        <v>327</v>
      </c>
    </row>
    <row r="78" spans="1:4">
      <c r="A78" s="55"/>
      <c r="B78" s="35" t="s">
        <v>328</v>
      </c>
      <c r="C78" s="35" t="s">
        <v>329</v>
      </c>
      <c r="D78" s="35" t="s">
        <v>330</v>
      </c>
    </row>
    <row r="79" spans="1:4">
      <c r="A79" s="55"/>
      <c r="B79" s="35" t="s">
        <v>331</v>
      </c>
      <c r="C79" s="35" t="s">
        <v>332</v>
      </c>
      <c r="D79" s="35" t="s">
        <v>333</v>
      </c>
    </row>
    <row r="80" spans="1:4">
      <c r="A80" s="55"/>
      <c r="B80" s="35" t="s">
        <v>334</v>
      </c>
      <c r="C80" s="35" t="s">
        <v>335</v>
      </c>
      <c r="D80" s="35" t="s">
        <v>336</v>
      </c>
    </row>
    <row r="81" spans="1:4">
      <c r="A81" s="55" t="s">
        <v>29</v>
      </c>
      <c r="B81" s="35" t="s">
        <v>337</v>
      </c>
      <c r="C81" s="35" t="s">
        <v>338</v>
      </c>
      <c r="D81" s="35" t="s">
        <v>339</v>
      </c>
    </row>
    <row r="82" spans="1:4" ht="25.5">
      <c r="A82" s="55"/>
      <c r="B82" s="35" t="s">
        <v>340</v>
      </c>
      <c r="C82" s="35" t="s">
        <v>341</v>
      </c>
      <c r="D82" s="35" t="s">
        <v>342</v>
      </c>
    </row>
    <row r="83" spans="1:4">
      <c r="A83" s="55"/>
      <c r="B83" s="35" t="s">
        <v>343</v>
      </c>
      <c r="C83" s="35" t="s">
        <v>344</v>
      </c>
      <c r="D83" s="35" t="s">
        <v>345</v>
      </c>
    </row>
    <row r="84" spans="1:4" ht="25.5">
      <c r="A84" s="55"/>
      <c r="B84" s="35" t="s">
        <v>346</v>
      </c>
      <c r="C84" s="35" t="s">
        <v>347</v>
      </c>
      <c r="D84" s="35" t="s">
        <v>348</v>
      </c>
    </row>
    <row r="85" spans="1:4">
      <c r="A85" s="55"/>
      <c r="B85" s="35" t="s">
        <v>349</v>
      </c>
      <c r="C85" s="35" t="s">
        <v>350</v>
      </c>
      <c r="D85" s="35" t="s">
        <v>351</v>
      </c>
    </row>
    <row r="86" spans="1:4">
      <c r="A86" s="55"/>
      <c r="B86" s="35" t="s">
        <v>352</v>
      </c>
      <c r="C86" s="35" t="s">
        <v>353</v>
      </c>
      <c r="D86" s="35" t="s">
        <v>354</v>
      </c>
    </row>
    <row r="87" spans="1:4">
      <c r="A87" s="55"/>
      <c r="B87" s="35" t="s">
        <v>355</v>
      </c>
      <c r="C87" s="35" t="s">
        <v>356</v>
      </c>
      <c r="D87" s="35" t="s">
        <v>357</v>
      </c>
    </row>
    <row r="88" spans="1:4">
      <c r="A88" s="55"/>
      <c r="B88" s="35" t="s">
        <v>12</v>
      </c>
      <c r="C88" s="35" t="s">
        <v>12</v>
      </c>
      <c r="D88" s="35" t="s">
        <v>12</v>
      </c>
    </row>
    <row r="89" spans="1:4">
      <c r="A89" s="55"/>
      <c r="B89" s="35" t="s">
        <v>13</v>
      </c>
      <c r="C89" s="35" t="s">
        <v>13</v>
      </c>
      <c r="D89" s="35" t="s">
        <v>13</v>
      </c>
    </row>
    <row r="90" spans="1:4">
      <c r="A90" s="55"/>
      <c r="B90" s="35" t="s">
        <v>358</v>
      </c>
      <c r="C90" s="35" t="s">
        <v>359</v>
      </c>
      <c r="D90" s="35" t="s">
        <v>360</v>
      </c>
    </row>
    <row r="91" spans="1:4">
      <c r="A91" s="55" t="s">
        <v>30</v>
      </c>
      <c r="B91" s="35" t="s">
        <v>361</v>
      </c>
      <c r="C91" s="35" t="s">
        <v>362</v>
      </c>
      <c r="D91" s="35" t="s">
        <v>363</v>
      </c>
    </row>
    <row r="92" spans="1:4">
      <c r="A92" s="55"/>
      <c r="B92" s="35" t="s">
        <v>364</v>
      </c>
      <c r="C92" s="35" t="s">
        <v>365</v>
      </c>
      <c r="D92" s="35" t="s">
        <v>366</v>
      </c>
    </row>
    <row r="93" spans="1:4" ht="38.25">
      <c r="A93" s="55"/>
      <c r="B93" s="35" t="s">
        <v>367</v>
      </c>
      <c r="C93" s="35" t="s">
        <v>368</v>
      </c>
      <c r="D93" s="35" t="s">
        <v>369</v>
      </c>
    </row>
    <row r="94" spans="1:4" ht="38.25">
      <c r="A94" s="55"/>
      <c r="B94" s="35" t="s">
        <v>370</v>
      </c>
      <c r="C94" s="35" t="s">
        <v>371</v>
      </c>
      <c r="D94" s="35" t="s">
        <v>372</v>
      </c>
    </row>
    <row r="95" spans="1:4" ht="38.25">
      <c r="A95" s="55"/>
      <c r="B95" s="35" t="s">
        <v>743</v>
      </c>
      <c r="C95" s="35" t="s">
        <v>742</v>
      </c>
      <c r="D95" s="35" t="s">
        <v>744</v>
      </c>
    </row>
    <row r="96" spans="1:4">
      <c r="A96" s="28" t="s">
        <v>4</v>
      </c>
      <c r="B96" s="17" t="s">
        <v>150</v>
      </c>
      <c r="C96" s="17" t="s">
        <v>151</v>
      </c>
      <c r="D96" s="17" t="s">
        <v>152</v>
      </c>
    </row>
    <row r="97" spans="1:4" ht="38.25">
      <c r="A97" s="55"/>
      <c r="B97" s="35" t="s">
        <v>373</v>
      </c>
      <c r="C97" s="35" t="s">
        <v>374</v>
      </c>
      <c r="D97" s="35" t="s">
        <v>375</v>
      </c>
    </row>
    <row r="98" spans="1:4" ht="25.5">
      <c r="A98" s="55"/>
      <c r="B98" s="35" t="s">
        <v>376</v>
      </c>
      <c r="C98" s="35" t="s">
        <v>377</v>
      </c>
      <c r="D98" s="35" t="s">
        <v>378</v>
      </c>
    </row>
    <row r="99" spans="1:4" ht="25.5">
      <c r="A99" s="55"/>
      <c r="B99" s="35" t="s">
        <v>379</v>
      </c>
      <c r="C99" s="35" t="s">
        <v>380</v>
      </c>
      <c r="D99" s="35" t="s">
        <v>381</v>
      </c>
    </row>
    <row r="100" spans="1:4">
      <c r="A100" s="55"/>
      <c r="B100" s="35" t="s">
        <v>382</v>
      </c>
      <c r="C100" s="35" t="s">
        <v>383</v>
      </c>
      <c r="D100" s="35" t="s">
        <v>384</v>
      </c>
    </row>
    <row r="101" spans="1:4" ht="25.5">
      <c r="A101" s="55"/>
      <c r="B101" s="35" t="s">
        <v>385</v>
      </c>
      <c r="C101" s="35" t="s">
        <v>386</v>
      </c>
      <c r="D101" s="35" t="s">
        <v>387</v>
      </c>
    </row>
    <row r="102" spans="1:4" ht="25.5">
      <c r="A102" s="55"/>
      <c r="B102" s="35" t="s">
        <v>388</v>
      </c>
      <c r="C102" s="35" t="s">
        <v>389</v>
      </c>
      <c r="D102" s="35" t="s">
        <v>390</v>
      </c>
    </row>
    <row r="103" spans="1:4" ht="25.5">
      <c r="A103" s="55"/>
      <c r="B103" s="35" t="s">
        <v>391</v>
      </c>
      <c r="C103" s="35" t="s">
        <v>392</v>
      </c>
      <c r="D103" s="35" t="s">
        <v>393</v>
      </c>
    </row>
    <row r="104" spans="1:4" ht="38.25">
      <c r="A104" s="55"/>
      <c r="B104" s="35" t="s">
        <v>394</v>
      </c>
      <c r="C104" s="35" t="s">
        <v>395</v>
      </c>
      <c r="D104" s="35" t="s">
        <v>396</v>
      </c>
    </row>
    <row r="105" spans="1:4">
      <c r="A105" s="55"/>
      <c r="B105" s="35"/>
      <c r="C105" s="35"/>
      <c r="D105" s="35"/>
    </row>
    <row r="106" spans="1:4">
      <c r="A106" s="28" t="s">
        <v>397</v>
      </c>
      <c r="B106" s="17" t="s">
        <v>398</v>
      </c>
      <c r="C106" s="17" t="s">
        <v>399</v>
      </c>
      <c r="D106" s="17" t="s">
        <v>400</v>
      </c>
    </row>
    <row r="107" spans="1:4">
      <c r="A107" s="55"/>
      <c r="B107" s="35" t="s">
        <v>401</v>
      </c>
      <c r="C107" s="35" t="s">
        <v>402</v>
      </c>
      <c r="D107" s="35" t="s">
        <v>403</v>
      </c>
    </row>
    <row r="108" spans="1:4">
      <c r="A108" s="55"/>
      <c r="B108" s="35" t="s">
        <v>404</v>
      </c>
      <c r="C108" s="35" t="s">
        <v>405</v>
      </c>
      <c r="D108" s="35" t="s">
        <v>406</v>
      </c>
    </row>
    <row r="109" spans="1:4">
      <c r="A109" s="55"/>
      <c r="B109" s="35" t="s">
        <v>407</v>
      </c>
      <c r="C109" s="35" t="s">
        <v>408</v>
      </c>
      <c r="D109" s="35" t="s">
        <v>409</v>
      </c>
    </row>
    <row r="110" spans="1:4">
      <c r="A110" s="55"/>
      <c r="B110" s="35" t="s">
        <v>410</v>
      </c>
      <c r="C110" s="35" t="s">
        <v>411</v>
      </c>
      <c r="D110" s="35" t="s">
        <v>412</v>
      </c>
    </row>
    <row r="111" spans="1:4">
      <c r="A111" s="55"/>
      <c r="B111" s="35" t="s">
        <v>413</v>
      </c>
      <c r="C111" s="35" t="s">
        <v>414</v>
      </c>
      <c r="D111" s="35" t="s">
        <v>415</v>
      </c>
    </row>
    <row r="112" spans="1:4">
      <c r="A112" s="55"/>
      <c r="B112" s="35" t="s">
        <v>416</v>
      </c>
      <c r="C112" s="35" t="s">
        <v>417</v>
      </c>
      <c r="D112" s="35" t="s">
        <v>418</v>
      </c>
    </row>
    <row r="113" spans="1:4">
      <c r="A113" s="55"/>
      <c r="B113" s="35" t="s">
        <v>419</v>
      </c>
      <c r="C113" s="35" t="s">
        <v>420</v>
      </c>
      <c r="D113" s="35" t="s">
        <v>421</v>
      </c>
    </row>
    <row r="114" spans="1:4">
      <c r="A114" s="55"/>
      <c r="B114" s="35" t="s">
        <v>422</v>
      </c>
      <c r="C114" s="35" t="s">
        <v>423</v>
      </c>
      <c r="D114" s="35" t="s">
        <v>424</v>
      </c>
    </row>
    <row r="115" spans="1:4">
      <c r="A115" s="55"/>
      <c r="B115" s="35" t="s">
        <v>425</v>
      </c>
      <c r="C115" s="35" t="s">
        <v>426</v>
      </c>
      <c r="D115" s="35" t="s">
        <v>427</v>
      </c>
    </row>
    <row r="116" spans="1:4">
      <c r="A116" s="55"/>
      <c r="B116" s="35" t="s">
        <v>428</v>
      </c>
      <c r="C116" s="35" t="s">
        <v>429</v>
      </c>
      <c r="D116" s="35" t="s">
        <v>430</v>
      </c>
    </row>
    <row r="117" spans="1:4">
      <c r="A117" s="55"/>
      <c r="B117" s="35" t="s">
        <v>431</v>
      </c>
      <c r="C117" s="35" t="s">
        <v>432</v>
      </c>
      <c r="D117" s="35" t="s">
        <v>433</v>
      </c>
    </row>
    <row r="118" spans="1:4" s="22" customFormat="1">
      <c r="A118" s="28" t="s">
        <v>434</v>
      </c>
      <c r="B118" s="17" t="str">
        <f>B22</f>
        <v>Management and QEHS-System</v>
      </c>
      <c r="C118" s="17" t="str">
        <f>C22</f>
        <v>Management und QEHS-System</v>
      </c>
      <c r="D118" s="17" t="str">
        <f>D22</f>
        <v>Gestione e sistema QEHS</v>
      </c>
    </row>
    <row r="119" spans="1:4" ht="25.5">
      <c r="A119" s="55" t="s">
        <v>31</v>
      </c>
      <c r="B119" s="35" t="s">
        <v>435</v>
      </c>
      <c r="C119" s="35" t="s">
        <v>436</v>
      </c>
      <c r="D119" s="35" t="s">
        <v>437</v>
      </c>
    </row>
    <row r="120" spans="1:4" ht="25.5">
      <c r="A120" s="55" t="s">
        <v>32</v>
      </c>
      <c r="B120" s="35" t="s">
        <v>438</v>
      </c>
      <c r="C120" s="35" t="s">
        <v>439</v>
      </c>
      <c r="D120" s="35" t="s">
        <v>440</v>
      </c>
    </row>
    <row r="121" spans="1:4" ht="51">
      <c r="A121" s="55" t="s">
        <v>33</v>
      </c>
      <c r="B121" s="35" t="s">
        <v>441</v>
      </c>
      <c r="C121" s="35" t="s">
        <v>442</v>
      </c>
      <c r="D121" s="35" t="s">
        <v>443</v>
      </c>
    </row>
    <row r="122" spans="1:4" ht="38.25">
      <c r="A122" s="55" t="s">
        <v>34</v>
      </c>
      <c r="B122" s="35" t="s">
        <v>444</v>
      </c>
      <c r="C122" s="35" t="s">
        <v>445</v>
      </c>
      <c r="D122" s="35" t="s">
        <v>446</v>
      </c>
    </row>
    <row r="123" spans="1:4" ht="38.25">
      <c r="A123" s="55" t="s">
        <v>35</v>
      </c>
      <c r="B123" s="35" t="s">
        <v>447</v>
      </c>
      <c r="C123" s="35" t="s">
        <v>448</v>
      </c>
      <c r="D123" s="35" t="s">
        <v>449</v>
      </c>
    </row>
    <row r="124" spans="1:4" ht="38.25">
      <c r="A124" s="55" t="s">
        <v>36</v>
      </c>
      <c r="B124" s="35" t="s">
        <v>450</v>
      </c>
      <c r="C124" s="35" t="s">
        <v>451</v>
      </c>
      <c r="D124" s="35" t="s">
        <v>452</v>
      </c>
    </row>
    <row r="125" spans="1:4" ht="25.5">
      <c r="A125" s="55" t="s">
        <v>37</v>
      </c>
      <c r="B125" s="35" t="s">
        <v>453</v>
      </c>
      <c r="C125" s="35" t="s">
        <v>454</v>
      </c>
      <c r="D125" s="35" t="s">
        <v>455</v>
      </c>
    </row>
    <row r="126" spans="1:4" ht="25.5">
      <c r="A126" s="55" t="s">
        <v>38</v>
      </c>
      <c r="B126" s="35" t="s">
        <v>456</v>
      </c>
      <c r="C126" s="35" t="s">
        <v>457</v>
      </c>
      <c r="D126" s="35" t="s">
        <v>458</v>
      </c>
    </row>
    <row r="127" spans="1:4" ht="24.75" customHeight="1">
      <c r="A127" s="55" t="s">
        <v>39</v>
      </c>
      <c r="B127" s="35" t="s">
        <v>459</v>
      </c>
      <c r="C127" s="35" t="s">
        <v>460</v>
      </c>
      <c r="D127" s="35" t="s">
        <v>461</v>
      </c>
    </row>
    <row r="128" spans="1:4" ht="26.25" customHeight="1">
      <c r="A128" s="55" t="s">
        <v>40</v>
      </c>
      <c r="B128" s="35" t="s">
        <v>462</v>
      </c>
      <c r="C128" s="35" t="s">
        <v>463</v>
      </c>
      <c r="D128" s="35" t="s">
        <v>464</v>
      </c>
    </row>
    <row r="129" spans="1:4" ht="26.25" customHeight="1">
      <c r="A129" s="55" t="s">
        <v>41</v>
      </c>
      <c r="B129" s="35" t="s">
        <v>465</v>
      </c>
      <c r="C129" s="35" t="s">
        <v>466</v>
      </c>
      <c r="D129" s="35" t="s">
        <v>467</v>
      </c>
    </row>
    <row r="130" spans="1:4" ht="38.25" customHeight="1">
      <c r="A130" s="55" t="s">
        <v>42</v>
      </c>
      <c r="B130" s="35" t="s">
        <v>468</v>
      </c>
      <c r="C130" s="35" t="s">
        <v>469</v>
      </c>
      <c r="D130" s="35" t="s">
        <v>470</v>
      </c>
    </row>
    <row r="131" spans="1:4" ht="62.25" customHeight="1">
      <c r="A131" s="55" t="s">
        <v>43</v>
      </c>
      <c r="B131" s="35" t="s">
        <v>471</v>
      </c>
      <c r="C131" s="35" t="s">
        <v>472</v>
      </c>
      <c r="D131" s="35" t="s">
        <v>473</v>
      </c>
    </row>
    <row r="132" spans="1:4" ht="51">
      <c r="A132" s="55" t="s">
        <v>44</v>
      </c>
      <c r="B132" s="35" t="s">
        <v>474</v>
      </c>
      <c r="C132" s="35" t="s">
        <v>475</v>
      </c>
      <c r="D132" s="35" t="s">
        <v>476</v>
      </c>
    </row>
    <row r="133" spans="1:4" ht="25.5">
      <c r="A133" s="55" t="s">
        <v>45</v>
      </c>
      <c r="B133" s="35" t="s">
        <v>477</v>
      </c>
      <c r="C133" s="35" t="s">
        <v>478</v>
      </c>
      <c r="D133" s="35" t="s">
        <v>479</v>
      </c>
    </row>
    <row r="134" spans="1:4" ht="38.25">
      <c r="A134" s="55" t="s">
        <v>46</v>
      </c>
      <c r="B134" s="35" t="s">
        <v>480</v>
      </c>
      <c r="C134" s="35" t="s">
        <v>481</v>
      </c>
      <c r="D134" s="35" t="s">
        <v>482</v>
      </c>
    </row>
    <row r="135" spans="1:4" ht="38.25">
      <c r="A135" s="55" t="s">
        <v>47</v>
      </c>
      <c r="B135" s="35" t="s">
        <v>483</v>
      </c>
      <c r="C135" s="35" t="s">
        <v>484</v>
      </c>
      <c r="D135" s="35" t="s">
        <v>485</v>
      </c>
    </row>
    <row r="136" spans="1:4">
      <c r="A136" s="28" t="s">
        <v>486</v>
      </c>
      <c r="B136" s="17" t="str">
        <f>B23</f>
        <v>Resource Management</v>
      </c>
      <c r="C136" s="17" t="str">
        <f>C23</f>
        <v>Management von Ressourcen</v>
      </c>
      <c r="D136" s="17" t="str">
        <f>D23</f>
        <v>Gestione delle risorse</v>
      </c>
    </row>
    <row r="137" spans="1:4" ht="51">
      <c r="A137" s="55" t="s">
        <v>48</v>
      </c>
      <c r="B137" s="35" t="s">
        <v>487</v>
      </c>
      <c r="C137" s="35" t="s">
        <v>488</v>
      </c>
      <c r="D137" s="35" t="s">
        <v>489</v>
      </c>
    </row>
    <row r="138" spans="1:4" ht="38.25">
      <c r="A138" s="55" t="s">
        <v>49</v>
      </c>
      <c r="B138" s="35" t="s">
        <v>490</v>
      </c>
      <c r="C138" s="35" t="s">
        <v>491</v>
      </c>
      <c r="D138" s="35" t="s">
        <v>492</v>
      </c>
    </row>
    <row r="139" spans="1:4" ht="38.25">
      <c r="A139" s="55" t="s">
        <v>50</v>
      </c>
      <c r="B139" s="35" t="s">
        <v>493</v>
      </c>
      <c r="C139" s="35" t="s">
        <v>494</v>
      </c>
      <c r="D139" s="35" t="s">
        <v>495</v>
      </c>
    </row>
    <row r="140" spans="1:4">
      <c r="A140" s="28" t="s">
        <v>496</v>
      </c>
      <c r="B140" s="17" t="str">
        <f>B24</f>
        <v>Inquiry, Offer, Product Development</v>
      </c>
      <c r="C140" s="17" t="str">
        <f t="shared" ref="C140" si="0">C24</f>
        <v>Anfrage, Angebot, Produktentwicklung</v>
      </c>
      <c r="D140" s="17" t="str">
        <f>D24</f>
        <v>Richiesta, offerta, sviluppo prodotti</v>
      </c>
    </row>
    <row r="141" spans="1:4" ht="25.5">
      <c r="A141" s="55" t="s">
        <v>51</v>
      </c>
      <c r="B141" s="35" t="s">
        <v>497</v>
      </c>
      <c r="C141" s="35" t="s">
        <v>498</v>
      </c>
      <c r="D141" s="35" t="s">
        <v>499</v>
      </c>
    </row>
    <row r="142" spans="1:4" ht="63.75">
      <c r="A142" s="55" t="s">
        <v>52</v>
      </c>
      <c r="B142" s="35" t="s">
        <v>500</v>
      </c>
      <c r="C142" s="35" t="s">
        <v>501</v>
      </c>
      <c r="D142" s="35" t="s">
        <v>502</v>
      </c>
    </row>
    <row r="143" spans="1:4" ht="25.5">
      <c r="A143" s="55" t="s">
        <v>53</v>
      </c>
      <c r="B143" s="35" t="s">
        <v>503</v>
      </c>
      <c r="C143" s="35" t="s">
        <v>504</v>
      </c>
      <c r="D143" s="35" t="s">
        <v>505</v>
      </c>
    </row>
    <row r="144" spans="1:4" ht="76.5">
      <c r="A144" s="55" t="s">
        <v>54</v>
      </c>
      <c r="B144" s="35" t="s">
        <v>506</v>
      </c>
      <c r="C144" s="35" t="s">
        <v>507</v>
      </c>
      <c r="D144" s="35" t="s">
        <v>508</v>
      </c>
    </row>
    <row r="145" spans="1:5" ht="25.5">
      <c r="A145" s="55" t="s">
        <v>55</v>
      </c>
      <c r="B145" s="35" t="s">
        <v>509</v>
      </c>
      <c r="C145" s="35" t="s">
        <v>510</v>
      </c>
      <c r="D145" s="35" t="s">
        <v>511</v>
      </c>
      <c r="E145" s="42"/>
    </row>
    <row r="146" spans="1:5" s="22" customFormat="1">
      <c r="A146" s="28" t="s">
        <v>512</v>
      </c>
      <c r="B146" s="17" t="str">
        <f>B25</f>
        <v>Order processing and project management</v>
      </c>
      <c r="C146" s="17" t="str">
        <f>C25</f>
        <v>Auftragsabwicklung und Projektmanagement</v>
      </c>
      <c r="D146" s="17" t="str">
        <f>D25</f>
        <v>Elaborazione ordini e gestione progetti</v>
      </c>
    </row>
    <row r="147" spans="1:5" ht="25.5">
      <c r="A147" s="55" t="s">
        <v>56</v>
      </c>
      <c r="B147" s="35" t="s">
        <v>513</v>
      </c>
      <c r="C147" s="35" t="s">
        <v>514</v>
      </c>
      <c r="D147" s="35" t="s">
        <v>515</v>
      </c>
      <c r="E147" s="42"/>
    </row>
    <row r="148" spans="1:5" ht="38.25">
      <c r="A148" s="55" t="s">
        <v>57</v>
      </c>
      <c r="B148" s="35" t="s">
        <v>516</v>
      </c>
      <c r="C148" s="35" t="s">
        <v>517</v>
      </c>
      <c r="D148" s="35" t="s">
        <v>518</v>
      </c>
      <c r="E148" s="42"/>
    </row>
    <row r="149" spans="1:5" ht="38.25">
      <c r="A149" s="55" t="s">
        <v>58</v>
      </c>
      <c r="B149" s="35" t="s">
        <v>519</v>
      </c>
      <c r="C149" s="35" t="s">
        <v>520</v>
      </c>
      <c r="D149" s="35" t="s">
        <v>521</v>
      </c>
      <c r="E149" s="42"/>
    </row>
    <row r="150" spans="1:5" ht="25.5">
      <c r="A150" s="55" t="s">
        <v>59</v>
      </c>
      <c r="B150" s="35" t="s">
        <v>522</v>
      </c>
      <c r="C150" s="35" t="s">
        <v>523</v>
      </c>
      <c r="D150" s="35" t="s">
        <v>524</v>
      </c>
      <c r="E150" s="42"/>
    </row>
    <row r="151" spans="1:5" ht="63.75">
      <c r="A151" s="55" t="s">
        <v>60</v>
      </c>
      <c r="B151" s="35" t="s">
        <v>525</v>
      </c>
      <c r="C151" s="35" t="s">
        <v>526</v>
      </c>
      <c r="D151" s="35" t="s">
        <v>527</v>
      </c>
      <c r="E151" s="42"/>
    </row>
    <row r="152" spans="1:5" ht="51">
      <c r="A152" s="55" t="s">
        <v>61</v>
      </c>
      <c r="B152" s="35" t="s">
        <v>528</v>
      </c>
      <c r="C152" s="35" t="s">
        <v>529</v>
      </c>
      <c r="D152" s="35" t="s">
        <v>530</v>
      </c>
      <c r="E152" s="42"/>
    </row>
    <row r="153" spans="1:5" ht="38.25">
      <c r="A153" s="55" t="s">
        <v>62</v>
      </c>
      <c r="B153" s="35" t="s">
        <v>531</v>
      </c>
      <c r="C153" s="35" t="s">
        <v>532</v>
      </c>
      <c r="D153" s="35" t="s">
        <v>533</v>
      </c>
      <c r="E153" s="42"/>
    </row>
    <row r="154" spans="1:5">
      <c r="A154" s="28" t="s">
        <v>534</v>
      </c>
      <c r="B154" s="17" t="str">
        <f>B26</f>
        <v>Procurement and suppliers</v>
      </c>
      <c r="C154" s="17" t="str">
        <f>C26</f>
        <v>Beschaffung und Lieferanten</v>
      </c>
      <c r="D154" s="17" t="str">
        <f>D26</f>
        <v>Aquisti e fornitori</v>
      </c>
      <c r="E154" s="42"/>
    </row>
    <row r="155" spans="1:5" ht="51">
      <c r="A155" s="55" t="s">
        <v>63</v>
      </c>
      <c r="B155" s="35" t="s">
        <v>535</v>
      </c>
      <c r="C155" s="35" t="s">
        <v>536</v>
      </c>
      <c r="D155" s="35" t="s">
        <v>537</v>
      </c>
      <c r="E155" s="42"/>
    </row>
    <row r="156" spans="1:5" ht="76.5">
      <c r="A156" s="55" t="s">
        <v>64</v>
      </c>
      <c r="B156" s="35" t="s">
        <v>538</v>
      </c>
      <c r="C156" s="35" t="s">
        <v>539</v>
      </c>
      <c r="D156" s="35" t="s">
        <v>540</v>
      </c>
      <c r="E156" s="42"/>
    </row>
    <row r="157" spans="1:5" ht="76.5">
      <c r="A157" s="55" t="s">
        <v>65</v>
      </c>
      <c r="B157" s="35" t="s">
        <v>541</v>
      </c>
      <c r="C157" s="35" t="s">
        <v>542</v>
      </c>
      <c r="D157" s="35" t="s">
        <v>543</v>
      </c>
      <c r="E157" s="42"/>
    </row>
    <row r="158" spans="1:5" ht="76.5">
      <c r="A158" s="55" t="s">
        <v>66</v>
      </c>
      <c r="B158" s="35" t="s">
        <v>544</v>
      </c>
      <c r="C158" s="35" t="s">
        <v>545</v>
      </c>
      <c r="D158" s="35" t="s">
        <v>546</v>
      </c>
      <c r="E158" s="42"/>
    </row>
    <row r="159" spans="1:5" ht="51">
      <c r="A159" s="55" t="s">
        <v>67</v>
      </c>
      <c r="B159" s="35" t="s">
        <v>547</v>
      </c>
      <c r="C159" s="35" t="s">
        <v>548</v>
      </c>
      <c r="D159" s="35" t="s">
        <v>549</v>
      </c>
      <c r="E159" s="42"/>
    </row>
    <row r="160" spans="1:5" ht="89.25">
      <c r="A160" s="55" t="s">
        <v>68</v>
      </c>
      <c r="B160" s="35" t="s">
        <v>550</v>
      </c>
      <c r="C160" s="35" t="s">
        <v>551</v>
      </c>
      <c r="D160" s="35" t="s">
        <v>552</v>
      </c>
      <c r="E160" s="42"/>
    </row>
    <row r="161" spans="1:5" ht="51">
      <c r="A161" s="55" t="s">
        <v>69</v>
      </c>
      <c r="B161" s="35" t="s">
        <v>553</v>
      </c>
      <c r="C161" s="35" t="s">
        <v>554</v>
      </c>
      <c r="D161" s="35" t="s">
        <v>555</v>
      </c>
      <c r="E161" s="42"/>
    </row>
    <row r="162" spans="1:5" ht="140.25">
      <c r="A162" s="55" t="s">
        <v>70</v>
      </c>
      <c r="B162" s="35" t="s">
        <v>556</v>
      </c>
      <c r="C162" s="35" t="s">
        <v>557</v>
      </c>
      <c r="D162" s="35" t="s">
        <v>558</v>
      </c>
      <c r="E162" s="42"/>
    </row>
    <row r="163" spans="1:5" ht="38.25">
      <c r="A163" s="55" t="s">
        <v>71</v>
      </c>
      <c r="B163" s="35" t="s">
        <v>559</v>
      </c>
      <c r="C163" s="35" t="s">
        <v>560</v>
      </c>
      <c r="D163" s="35" t="s">
        <v>561</v>
      </c>
      <c r="E163" s="54"/>
    </row>
    <row r="164" spans="1:5" ht="38.25">
      <c r="A164" s="55" t="s">
        <v>72</v>
      </c>
      <c r="B164" s="35" t="s">
        <v>562</v>
      </c>
      <c r="C164" s="35" t="s">
        <v>563</v>
      </c>
      <c r="D164" s="35" t="s">
        <v>564</v>
      </c>
      <c r="E164" s="42"/>
    </row>
    <row r="165" spans="1:5" ht="51">
      <c r="A165" s="55" t="s">
        <v>73</v>
      </c>
      <c r="B165" s="35" t="s">
        <v>565</v>
      </c>
      <c r="C165" s="35" t="s">
        <v>566</v>
      </c>
      <c r="D165" s="35" t="s">
        <v>567</v>
      </c>
      <c r="E165" s="42"/>
    </row>
    <row r="166" spans="1:5" ht="38.25">
      <c r="A166" s="55" t="s">
        <v>74</v>
      </c>
      <c r="B166" s="35" t="s">
        <v>568</v>
      </c>
      <c r="C166" s="35" t="s">
        <v>569</v>
      </c>
      <c r="D166" s="35" t="s">
        <v>570</v>
      </c>
      <c r="E166" s="42"/>
    </row>
    <row r="167" spans="1:5" ht="38.25">
      <c r="A167" s="55" t="s">
        <v>75</v>
      </c>
      <c r="B167" s="35" t="s">
        <v>571</v>
      </c>
      <c r="C167" s="35" t="s">
        <v>572</v>
      </c>
      <c r="D167" s="35" t="s">
        <v>573</v>
      </c>
      <c r="E167" s="42"/>
    </row>
    <row r="168" spans="1:5" ht="51">
      <c r="A168" s="55" t="s">
        <v>76</v>
      </c>
      <c r="B168" s="35" t="s">
        <v>574</v>
      </c>
      <c r="C168" s="35" t="s">
        <v>575</v>
      </c>
      <c r="D168" s="35" t="s">
        <v>576</v>
      </c>
      <c r="E168" s="42"/>
    </row>
    <row r="169" spans="1:5" ht="76.5">
      <c r="A169" s="55" t="s">
        <v>77</v>
      </c>
      <c r="B169" s="35" t="s">
        <v>577</v>
      </c>
      <c r="C169" s="35" t="s">
        <v>578</v>
      </c>
      <c r="D169" s="35" t="s">
        <v>579</v>
      </c>
      <c r="E169" s="42"/>
    </row>
    <row r="170" spans="1:5" ht="51">
      <c r="A170" s="55" t="s">
        <v>78</v>
      </c>
      <c r="B170" s="35" t="s">
        <v>580</v>
      </c>
      <c r="C170" s="35" t="s">
        <v>581</v>
      </c>
      <c r="D170" s="35" t="s">
        <v>582</v>
      </c>
      <c r="E170" s="42"/>
    </row>
    <row r="171" spans="1:5">
      <c r="A171" s="28" t="s">
        <v>583</v>
      </c>
      <c r="B171" s="17" t="str">
        <f>B27</f>
        <v>Incoming goods, Warehouse and storage</v>
      </c>
      <c r="C171" s="17" t="str">
        <f>C27</f>
        <v>Wareneingang, Lager und Lagerhaltung</v>
      </c>
      <c r="D171" s="17" t="str">
        <f>D27</f>
        <v>Entrata merci, magazzini e stoccaggio</v>
      </c>
      <c r="E171" s="42"/>
    </row>
    <row r="172" spans="1:5" ht="25.5">
      <c r="A172" s="58" t="s">
        <v>79</v>
      </c>
      <c r="B172" s="56" t="s">
        <v>584</v>
      </c>
      <c r="C172" s="56" t="s">
        <v>585</v>
      </c>
      <c r="D172" s="56" t="s">
        <v>586</v>
      </c>
      <c r="E172" s="42"/>
    </row>
    <row r="173" spans="1:5" ht="25.5">
      <c r="A173" s="55" t="s">
        <v>80</v>
      </c>
      <c r="B173" s="35" t="s">
        <v>587</v>
      </c>
      <c r="C173" s="35" t="s">
        <v>588</v>
      </c>
      <c r="D173" s="35" t="s">
        <v>589</v>
      </c>
      <c r="E173" s="42"/>
    </row>
    <row r="174" spans="1:5" ht="25.5">
      <c r="A174" s="55" t="s">
        <v>81</v>
      </c>
      <c r="B174" s="35" t="s">
        <v>590</v>
      </c>
      <c r="C174" s="35" t="s">
        <v>591</v>
      </c>
      <c r="D174" s="35" t="s">
        <v>592</v>
      </c>
      <c r="E174" s="42"/>
    </row>
    <row r="175" spans="1:5" ht="38.25">
      <c r="A175" s="55" t="s">
        <v>82</v>
      </c>
      <c r="B175" s="35" t="s">
        <v>593</v>
      </c>
      <c r="C175" s="35" t="s">
        <v>594</v>
      </c>
      <c r="D175" s="35" t="s">
        <v>595</v>
      </c>
      <c r="E175" s="42"/>
    </row>
    <row r="176" spans="1:5" ht="38.25">
      <c r="A176" s="55" t="s">
        <v>83</v>
      </c>
      <c r="B176" s="35" t="s">
        <v>596</v>
      </c>
      <c r="C176" s="35" t="s">
        <v>597</v>
      </c>
      <c r="D176" s="35" t="s">
        <v>598</v>
      </c>
      <c r="E176" s="42"/>
    </row>
    <row r="177" spans="1:5" ht="38.25">
      <c r="A177" s="55" t="s">
        <v>84</v>
      </c>
      <c r="B177" s="35" t="s">
        <v>599</v>
      </c>
      <c r="C177" s="35" t="s">
        <v>600</v>
      </c>
      <c r="D177" s="35" t="s">
        <v>601</v>
      </c>
      <c r="E177" s="42"/>
    </row>
    <row r="178" spans="1:5" ht="63.75">
      <c r="A178" s="55" t="s">
        <v>85</v>
      </c>
      <c r="B178" s="35" t="s">
        <v>602</v>
      </c>
      <c r="C178" s="35" t="s">
        <v>603</v>
      </c>
      <c r="D178" s="35" t="s">
        <v>604</v>
      </c>
      <c r="E178" s="42"/>
    </row>
    <row r="179" spans="1:5" ht="25.5">
      <c r="A179" s="55" t="s">
        <v>86</v>
      </c>
      <c r="B179" s="35" t="s">
        <v>605</v>
      </c>
      <c r="C179" s="35" t="s">
        <v>606</v>
      </c>
      <c r="D179" s="35" t="s">
        <v>607</v>
      </c>
      <c r="E179" s="42"/>
    </row>
    <row r="180" spans="1:5" ht="25.5">
      <c r="A180" s="55" t="s">
        <v>87</v>
      </c>
      <c r="B180" s="35" t="s">
        <v>608</v>
      </c>
      <c r="C180" s="35" t="s">
        <v>609</v>
      </c>
      <c r="D180" s="35" t="s">
        <v>610</v>
      </c>
      <c r="E180" s="42"/>
    </row>
    <row r="181" spans="1:5">
      <c r="A181" s="28" t="s">
        <v>611</v>
      </c>
      <c r="B181" s="17" t="str">
        <f>B28</f>
        <v>Production and quality verification</v>
      </c>
      <c r="C181" s="17" t="str">
        <f>C28</f>
        <v>Produktion und Prüfung</v>
      </c>
      <c r="D181" s="17" t="str">
        <f>D28</f>
        <v>Produzione e verifica qualità</v>
      </c>
      <c r="E181" s="42"/>
    </row>
    <row r="182" spans="1:5" ht="25.5">
      <c r="A182" s="55" t="s">
        <v>88</v>
      </c>
      <c r="B182" s="35" t="s">
        <v>612</v>
      </c>
      <c r="C182" s="35" t="s">
        <v>613</v>
      </c>
      <c r="D182" s="35" t="s">
        <v>614</v>
      </c>
      <c r="E182" s="42"/>
    </row>
    <row r="183" spans="1:5" ht="25.5">
      <c r="A183" s="55" t="s">
        <v>89</v>
      </c>
      <c r="B183" s="35" t="s">
        <v>615</v>
      </c>
      <c r="C183" s="35" t="s">
        <v>616</v>
      </c>
      <c r="D183" s="35" t="s">
        <v>617</v>
      </c>
      <c r="E183" s="42"/>
    </row>
    <row r="184" spans="1:5" ht="114.75">
      <c r="A184" s="55" t="s">
        <v>90</v>
      </c>
      <c r="B184" s="35" t="s">
        <v>618</v>
      </c>
      <c r="C184" s="35" t="s">
        <v>619</v>
      </c>
      <c r="D184" s="35" t="s">
        <v>620</v>
      </c>
      <c r="E184" s="42"/>
    </row>
    <row r="185" spans="1:5" ht="51">
      <c r="A185" s="55" t="s">
        <v>91</v>
      </c>
      <c r="B185" s="35" t="s">
        <v>621</v>
      </c>
      <c r="C185" s="35" t="s">
        <v>622</v>
      </c>
      <c r="D185" s="35" t="s">
        <v>623</v>
      </c>
      <c r="E185" s="42"/>
    </row>
    <row r="186" spans="1:5" ht="38.25">
      <c r="A186" s="55" t="s">
        <v>92</v>
      </c>
      <c r="B186" s="35" t="s">
        <v>624</v>
      </c>
      <c r="C186" s="35" t="s">
        <v>625</v>
      </c>
      <c r="D186" s="35" t="s">
        <v>626</v>
      </c>
      <c r="E186" s="42"/>
    </row>
    <row r="187" spans="1:5" ht="51">
      <c r="A187" s="55" t="s">
        <v>93</v>
      </c>
      <c r="B187" s="35" t="s">
        <v>627</v>
      </c>
      <c r="C187" s="35" t="s">
        <v>628</v>
      </c>
      <c r="D187" s="35" t="s">
        <v>629</v>
      </c>
      <c r="E187" s="42"/>
    </row>
    <row r="188" spans="1:5" ht="25.5">
      <c r="A188" s="55" t="s">
        <v>94</v>
      </c>
      <c r="B188" s="35" t="s">
        <v>630</v>
      </c>
      <c r="C188" s="35" t="s">
        <v>631</v>
      </c>
      <c r="D188" s="35" t="s">
        <v>632</v>
      </c>
      <c r="E188" s="42"/>
    </row>
    <row r="189" spans="1:5" ht="25.5">
      <c r="A189" s="55" t="s">
        <v>95</v>
      </c>
      <c r="B189" s="35" t="s">
        <v>633</v>
      </c>
      <c r="C189" s="35" t="s">
        <v>634</v>
      </c>
      <c r="D189" s="35" t="s">
        <v>635</v>
      </c>
      <c r="E189" s="42"/>
    </row>
    <row r="190" spans="1:5" ht="38.25">
      <c r="A190" s="55" t="s">
        <v>96</v>
      </c>
      <c r="B190" s="35" t="s">
        <v>636</v>
      </c>
      <c r="C190" s="35" t="s">
        <v>637</v>
      </c>
      <c r="D190" s="35" t="s">
        <v>638</v>
      </c>
      <c r="E190" s="42"/>
    </row>
    <row r="191" spans="1:5" ht="102">
      <c r="A191" s="55" t="s">
        <v>97</v>
      </c>
      <c r="B191" s="35" t="s">
        <v>639</v>
      </c>
      <c r="C191" s="35" t="s">
        <v>640</v>
      </c>
      <c r="D191" s="35" t="s">
        <v>641</v>
      </c>
      <c r="E191" s="42"/>
    </row>
    <row r="192" spans="1:5" ht="89.25">
      <c r="A192" s="55" t="s">
        <v>98</v>
      </c>
      <c r="B192" s="35" t="s">
        <v>642</v>
      </c>
      <c r="C192" s="35" t="s">
        <v>643</v>
      </c>
      <c r="D192" s="35" t="s">
        <v>644</v>
      </c>
      <c r="E192" s="42"/>
    </row>
    <row r="193" spans="1:4" ht="140.25">
      <c r="A193" s="55" t="s">
        <v>99</v>
      </c>
      <c r="B193" s="35" t="s">
        <v>645</v>
      </c>
      <c r="C193" s="35" t="s">
        <v>646</v>
      </c>
      <c r="D193" s="35" t="s">
        <v>647</v>
      </c>
    </row>
    <row r="194" spans="1:4" ht="25.5">
      <c r="A194" s="28" t="s">
        <v>648</v>
      </c>
      <c r="B194" s="17" t="str">
        <f>B29</f>
        <v>Final test, measuring instruments, calibration</v>
      </c>
      <c r="C194" s="17" t="str">
        <f>C29</f>
        <v>Endprüfung, Mess- und Kalibriermittel</v>
      </c>
      <c r="D194" s="17" t="str">
        <f>D29</f>
        <v>Controllo finale, strumenti di misurazione e calibrazione</v>
      </c>
    </row>
    <row r="195" spans="1:4" ht="25.5">
      <c r="A195" s="55" t="s">
        <v>100</v>
      </c>
      <c r="B195" s="35" t="s">
        <v>649</v>
      </c>
      <c r="C195" s="35" t="s">
        <v>650</v>
      </c>
      <c r="D195" s="35" t="s">
        <v>651</v>
      </c>
    </row>
    <row r="196" spans="1:4" ht="25.5">
      <c r="A196" s="55" t="s">
        <v>101</v>
      </c>
      <c r="B196" s="35" t="s">
        <v>652</v>
      </c>
      <c r="C196" s="35" t="s">
        <v>653</v>
      </c>
      <c r="D196" s="35" t="s">
        <v>654</v>
      </c>
    </row>
    <row r="197" spans="1:4" ht="51">
      <c r="A197" s="55" t="s">
        <v>102</v>
      </c>
      <c r="B197" s="56" t="s">
        <v>655</v>
      </c>
      <c r="C197" s="35" t="s">
        <v>656</v>
      </c>
      <c r="D197" s="35" t="s">
        <v>657</v>
      </c>
    </row>
    <row r="198" spans="1:4" ht="25.5">
      <c r="A198" s="55" t="s">
        <v>103</v>
      </c>
      <c r="B198" s="35" t="s">
        <v>658</v>
      </c>
      <c r="C198" s="35" t="s">
        <v>659</v>
      </c>
      <c r="D198" s="35" t="s">
        <v>660</v>
      </c>
    </row>
    <row r="199" spans="1:4" ht="63.75">
      <c r="A199" s="55" t="s">
        <v>104</v>
      </c>
      <c r="B199" s="35" t="s">
        <v>661</v>
      </c>
      <c r="C199" s="35" t="s">
        <v>662</v>
      </c>
      <c r="D199" s="35" t="s">
        <v>663</v>
      </c>
    </row>
    <row r="200" spans="1:4" ht="38.25">
      <c r="A200" s="55" t="s">
        <v>105</v>
      </c>
      <c r="B200" s="35" t="s">
        <v>664</v>
      </c>
      <c r="C200" s="35" t="s">
        <v>665</v>
      </c>
      <c r="D200" s="35" t="s">
        <v>666</v>
      </c>
    </row>
    <row r="201" spans="1:4" ht="38.25">
      <c r="A201" s="55" t="s">
        <v>106</v>
      </c>
      <c r="B201" s="35" t="s">
        <v>667</v>
      </c>
      <c r="C201" s="35" t="s">
        <v>668</v>
      </c>
      <c r="D201" s="35" t="s">
        <v>669</v>
      </c>
    </row>
    <row r="202" spans="1:4" ht="114.75">
      <c r="A202" s="55" t="s">
        <v>107</v>
      </c>
      <c r="B202" s="35" t="s">
        <v>670</v>
      </c>
      <c r="C202" s="35" t="s">
        <v>671</v>
      </c>
      <c r="D202" s="35" t="s">
        <v>672</v>
      </c>
    </row>
    <row r="203" spans="1:4" ht="25.5">
      <c r="A203" s="28" t="s">
        <v>673</v>
      </c>
      <c r="B203" s="17" t="str">
        <f>B30</f>
        <v>Nonconformity and complaint management</v>
      </c>
      <c r="C203" s="17" t="str">
        <f>C30</f>
        <v>Fehler- und Beschwerdemanagement</v>
      </c>
      <c r="D203" s="17" t="str">
        <f>D30</f>
        <v>Non conformità e gestione dei reclami</v>
      </c>
    </row>
    <row r="204" spans="1:4" ht="76.5">
      <c r="A204" s="55" t="s">
        <v>108</v>
      </c>
      <c r="B204" s="35" t="s">
        <v>674</v>
      </c>
      <c r="C204" s="35" t="s">
        <v>675</v>
      </c>
      <c r="D204" s="35" t="s">
        <v>676</v>
      </c>
    </row>
    <row r="205" spans="1:4" ht="25.5">
      <c r="A205" s="55" t="s">
        <v>109</v>
      </c>
      <c r="B205" s="35" t="s">
        <v>677</v>
      </c>
      <c r="C205" s="35" t="s">
        <v>678</v>
      </c>
      <c r="D205" s="35" t="s">
        <v>679</v>
      </c>
    </row>
    <row r="206" spans="1:4" ht="25.5">
      <c r="A206" s="55" t="s">
        <v>110</v>
      </c>
      <c r="B206" s="35" t="s">
        <v>680</v>
      </c>
      <c r="C206" s="35" t="s">
        <v>681</v>
      </c>
      <c r="D206" s="35" t="s">
        <v>682</v>
      </c>
    </row>
    <row r="207" spans="1:4">
      <c r="A207" s="55" t="s">
        <v>111</v>
      </c>
      <c r="B207" s="35" t="s">
        <v>683</v>
      </c>
      <c r="C207" s="35" t="s">
        <v>684</v>
      </c>
      <c r="D207" s="35" t="s">
        <v>685</v>
      </c>
    </row>
    <row r="208" spans="1:4" ht="25.5">
      <c r="A208" s="55" t="s">
        <v>112</v>
      </c>
      <c r="B208" s="35" t="s">
        <v>686</v>
      </c>
      <c r="C208" s="35" t="s">
        <v>687</v>
      </c>
      <c r="D208" s="35" t="s">
        <v>688</v>
      </c>
    </row>
    <row r="209" spans="1:4" ht="38.25">
      <c r="A209" s="55" t="s">
        <v>113</v>
      </c>
      <c r="B209" s="35" t="s">
        <v>689</v>
      </c>
      <c r="C209" s="35" t="s">
        <v>690</v>
      </c>
      <c r="D209" s="35" t="s">
        <v>691</v>
      </c>
    </row>
    <row r="210" spans="1:4" ht="25.5">
      <c r="A210" s="55" t="s">
        <v>114</v>
      </c>
      <c r="B210" s="35" t="s">
        <v>692</v>
      </c>
      <c r="C210" s="35" t="s">
        <v>693</v>
      </c>
      <c r="D210" s="35" t="s">
        <v>694</v>
      </c>
    </row>
    <row r="211" spans="1:4" ht="25.5">
      <c r="A211" s="55" t="s">
        <v>115</v>
      </c>
      <c r="B211" s="35" t="s">
        <v>695</v>
      </c>
      <c r="C211" s="35" t="s">
        <v>696</v>
      </c>
      <c r="D211" s="35" t="s">
        <v>697</v>
      </c>
    </row>
    <row r="212" spans="1:4" ht="25.5">
      <c r="A212" s="55" t="s">
        <v>116</v>
      </c>
      <c r="B212" s="35" t="s">
        <v>698</v>
      </c>
      <c r="C212" s="35" t="s">
        <v>699</v>
      </c>
      <c r="D212" s="35" t="s">
        <v>700</v>
      </c>
    </row>
    <row r="213" spans="1:4" ht="25.5">
      <c r="A213" s="55" t="s">
        <v>117</v>
      </c>
      <c r="B213" s="35" t="s">
        <v>701</v>
      </c>
      <c r="C213" s="35" t="s">
        <v>702</v>
      </c>
      <c r="D213" s="35" t="s">
        <v>703</v>
      </c>
    </row>
    <row r="214" spans="1:4" ht="25.5">
      <c r="A214" s="55" t="s">
        <v>118</v>
      </c>
      <c r="B214" s="35" t="s">
        <v>704</v>
      </c>
      <c r="C214" s="35" t="s">
        <v>705</v>
      </c>
      <c r="D214" s="35" t="s">
        <v>706</v>
      </c>
    </row>
    <row r="215" spans="1:4">
      <c r="A215" s="28" t="s">
        <v>707</v>
      </c>
      <c r="B215" s="17" t="str">
        <f>B31</f>
        <v>Packaging and shipping</v>
      </c>
      <c r="C215" s="17" t="str">
        <f>C31</f>
        <v>Verpackung und Versand</v>
      </c>
      <c r="D215" s="17" t="str">
        <f>D31</f>
        <v>Imballaggio e spedizione</v>
      </c>
    </row>
    <row r="216" spans="1:4" ht="63.75">
      <c r="A216" s="55" t="s">
        <v>119</v>
      </c>
      <c r="B216" s="35" t="s">
        <v>708</v>
      </c>
      <c r="C216" s="35" t="s">
        <v>709</v>
      </c>
      <c r="D216" s="35" t="s">
        <v>710</v>
      </c>
    </row>
    <row r="217" spans="1:4" ht="76.5">
      <c r="A217" s="55" t="s">
        <v>120</v>
      </c>
      <c r="B217" s="35" t="s">
        <v>711</v>
      </c>
      <c r="C217" s="35" t="s">
        <v>712</v>
      </c>
      <c r="D217" s="35" t="s">
        <v>713</v>
      </c>
    </row>
    <row r="218" spans="1:4" ht="76.5">
      <c r="A218" s="55" t="s">
        <v>121</v>
      </c>
      <c r="B218" s="35" t="s">
        <v>714</v>
      </c>
      <c r="C218" s="56" t="s">
        <v>715</v>
      </c>
      <c r="D218" s="35" t="s">
        <v>716</v>
      </c>
    </row>
    <row r="219" spans="1:4" ht="153">
      <c r="A219" s="55" t="s">
        <v>122</v>
      </c>
      <c r="B219" s="35" t="s">
        <v>717</v>
      </c>
      <c r="C219" s="35" t="s">
        <v>718</v>
      </c>
      <c r="D219" s="35" t="s">
        <v>719</v>
      </c>
    </row>
    <row r="220" spans="1:4" ht="89.25">
      <c r="A220" s="55" t="s">
        <v>123</v>
      </c>
      <c r="B220" s="35" t="s">
        <v>720</v>
      </c>
      <c r="C220" s="35" t="s">
        <v>721</v>
      </c>
      <c r="D220" s="35" t="s">
        <v>722</v>
      </c>
    </row>
    <row r="221" spans="1:4" ht="76.5">
      <c r="A221" s="55" t="s">
        <v>124</v>
      </c>
      <c r="B221" s="35" t="s">
        <v>723</v>
      </c>
      <c r="C221" s="35" t="s">
        <v>724</v>
      </c>
      <c r="D221" s="35" t="s">
        <v>725</v>
      </c>
    </row>
    <row r="222" spans="1:4">
      <c r="A222" s="28" t="s">
        <v>726</v>
      </c>
      <c r="B222" s="17" t="str">
        <f>B32</f>
        <v>Warranty and after sales service</v>
      </c>
      <c r="C222" s="17" t="str">
        <f>C32</f>
        <v>Gewähr- und Serviceleistung</v>
      </c>
      <c r="D222" s="17" t="str">
        <f>D32</f>
        <v>Garanzia e servizio post-vendita</v>
      </c>
    </row>
    <row r="223" spans="1:4" ht="25.5">
      <c r="A223" s="55" t="s">
        <v>125</v>
      </c>
      <c r="B223" s="35" t="s">
        <v>727</v>
      </c>
      <c r="C223" s="35" t="s">
        <v>728</v>
      </c>
      <c r="D223" s="35" t="s">
        <v>729</v>
      </c>
    </row>
    <row r="224" spans="1:4" ht="38.25">
      <c r="A224" s="55" t="s">
        <v>126</v>
      </c>
      <c r="B224" s="35" t="s">
        <v>730</v>
      </c>
      <c r="C224" s="35" t="s">
        <v>731</v>
      </c>
      <c r="D224" s="35" t="s">
        <v>732</v>
      </c>
    </row>
    <row r="225" spans="1:4" ht="51">
      <c r="A225" s="55" t="s">
        <v>127</v>
      </c>
      <c r="B225" s="35" t="s">
        <v>733</v>
      </c>
      <c r="C225" s="35" t="s">
        <v>734</v>
      </c>
      <c r="D225" s="35" t="s">
        <v>735</v>
      </c>
    </row>
    <row r="226" spans="1:4" ht="63.75">
      <c r="A226" s="55" t="s">
        <v>128</v>
      </c>
      <c r="B226" s="35" t="s">
        <v>736</v>
      </c>
      <c r="C226" s="35" t="s">
        <v>737</v>
      </c>
      <c r="D226" s="35" t="s">
        <v>738</v>
      </c>
    </row>
    <row r="227" spans="1:4" ht="51">
      <c r="A227" s="55" t="s">
        <v>129</v>
      </c>
      <c r="B227" s="35" t="s">
        <v>739</v>
      </c>
      <c r="C227" s="35" t="s">
        <v>740</v>
      </c>
      <c r="D227" s="35" t="s">
        <v>741</v>
      </c>
    </row>
  </sheetData>
  <mergeCells count="1">
    <mergeCell ref="B1:D2"/>
  </mergeCells>
  <phoneticPr fontId="14" type="noConversion"/>
  <pageMargins left="0.7" right="0.7" top="0.78740157499999996" bottom="0.78740157499999996"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C o u n t I n S a n d b o x " > < C u s t o m C o n t e n t > < ! [ C D A T A [ 0 ] ] > < / C u s t o m C o n t e n t > < / G e m i n i > 
</file>

<file path=customXml/item10.xml>��< ? x m l   v e r s i o n = " 1 . 0 "   e n c o d i n g = " U T F - 1 6 " ? > < G e m i n i   x m l n s = " h t t p : / / g e m i n i / w o r k b o o k c u s t o m i z a t i o n / P o w e r P i v o t V e r s i o n " > < C u s t o m C o n t e n t > < ! [ C D A T A [ 1 1 . 0 . 3 0 0 0 . 0 ] ] > < / C u s t o m C o n t e n t > < / G e m i n i > 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C u s t o m C o n t e n t > < / G e m i n i > 
</file>

<file path=customXml/item12.xml>��< ? x m l   v e r s i o n = " 1 . 0 "   e n c o d i n g = " U T F - 1 6 " ? > < G e m i n i   x m l n s = " h t t p : / / g e m i n i / w o r k b o o k c u s t o m i z a t i o n / R e l a t i o n s h i p A u t o D e t e c t i o n E n a b l e d " > < C u s t o m C o n t e n t > < ! [ C D A T A [ F a l s e ] ] > < / C u s t o m C o n t e n t > < / G e m i n i > 
</file>

<file path=customXml/item13.xml>��< ? x m l   v e r s i o n = " 1 . 0 "   e n c o d i n g = " U T F - 1 6 " ? > < G e m i n i   x m l n s = " h t t p : / / g e m i n i / p i v o t c u s t o m i z a t i o n / L i n k e d T a b l e U p d a t e M o d e " > < C u s t o m C o n t e n t > < ! [ C D A T A [ T r u e ] ] > < / C u s t o m C o n t e n t > < / G e m i n i > 
</file>

<file path=customXml/item14.xml>��< ? x m l   v e r s i o n = " 1 . 0 "   e n c o d i n g = " U T F - 1 6 " ? > < G e m i n i   x m l n s = " h t t p : / / g e m i n i / p i v o t c u s t o m i z a t i o n / T a b l e O r d e r " > < C u s t o m C o n t e n t > < ! [ C D A T A [ ] ] > < / C u s t o m C o n t e n t > < / G e m i n i > 
</file>

<file path=customXml/item15.xml>��< ? x m l   v e r s i o n = " 1 . 0 "   e n c o d i n g = " U T F - 1 6 " ? > < G e m i n i   x m l n s = " h t t p : / / g e m i n i / w o r k b o o k c u s t o m i z a t i o n / R e l a t i o n s h i p D e t e c t i o n N e e d e d D i c t i o n a r y " > < C u s t o m C o n t e n t > < ! [ C D A T A [ < D i c t i o n a r y   / > ] ] > < / C u s t o m C o n t e n t > < / G e m i n i > 
</file>

<file path=customXml/item16.xml>��< ? x m l   v e r s i o n = " 1 . 0 "   e n c o d i n g = " U T F - 1 6 " ? > < G e m i n i   x m l n s = " h t t p : / / g e m i n i / w o r k b o o k c u s t o m i z a t i o n / L i n k e d T a b l e s " > < C u s t o m C o n t e n t > < ! [ C D A T A [ < L i n k e d T a b l e s   x m l n s : x s i = " h t t p : / / w w w . w 3 . o r g / 2 0 0 1 / X M L S c h e m a - i n s t a n c e "   x m l n s : x s d = " h t t p : / / w w w . w 3 . o r g / 2 0 0 1 / X M L S c h e m a " > < L i n k e d T a b l e L i s t   / > < / L i n k e d T a b l e s > ] ] > < / C u s t o m C o n t e n t > < / G e m i n i > 
</file>

<file path=customXml/item17.xml>��< ? x m l   v e r s i o n = " 1 . 0 "   e n c o d i n g = " U T F - 1 6 " ? > < G e m i n i   x m l n s = " h t t p : / / g e m i n i / w o r k b o o k 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 2 0 1 5 - 0 8 - 1 8 T 1 7 : 3 8 : 4 8 . 3 7 4 0 2 9 8 + 0 2 : 0 0 < / L a s t P r o c e s s e d T i m e > < / D a t a M o d e l i n g S a n d b o x . S e r i a l i z e d S a n d b o x E r r o r C a c h e > ] ] > < / C u s t o m C o n t e n t > < / G e m i n i > 
</file>

<file path=customXml/item18.xml>��< ? x m l   v e r s i o n = " 1 . 0 "   e n c o d i n g = " U T F - 1 6 " ? > < G e m i n i   x m l n s = " h t t p : / / g e m i n i / w o r k b o o k c u s t o m i z a t i o n / F i e l d L i s t R e f r e s h N e e d e d D i c t i o n a r y " > < C u s t o m C o n t e n t > < ! [ C D A T A [ < D i c t i o n a r y   / > ] ] > < / C u s t o m C o n t e n t > < / G e m i n i > 
</file>

<file path=customXml/item19.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D i a g r a m s " > < C u s t o m C o n t e n t > < ! [ C D A T A [ < A r r a y O f D i a g r a m M a n a g e r . S e r i a l i z a b l e D i a g r a m   x m l n s = " h t t p : / / s c h e m a s . d a t a c o n t r a c t . o r g / 2 0 0 4 / 0 7 / M i c r o s o f t . A n a l y s i s S e r v i c e s . C o m m o n "   x m l n s : i = " h t t p : / / w w w . w 3 . o r g / 2 0 0 1 / X M L S c h e m a - i n s t a n c e " / > ] ] > < / C u s t o m C o n t e n t > < / G e m i n i > 
</file>

<file path=customXml/item20.xml>��< ? x m l   v e r s i o n = " 1 . 0 "   e n c o d i n g = " U T F - 1 6 " ? > < G e m i n i   x m l n s = " h t t p : / / g e m i n i / p i v o t c u s t o m i z a t i o n / M a n u a l C a l c M o d e " > < C u s t o m C o n t e n t > < ! [ C D A T A [ F a l s e ] ] > < / C u s t o m C o n t e n t > < / G e m i n i > 
</file>

<file path=customXml/item21.xml>��< ? x m l   v e r s i o n = " 1 . 0 "   e n c o d i n g = " U T F - 1 6 " ? > < G e m i n i   x m l n s = " h t t p : / / g e m i n i / p i v o t c u s t o m i z a t i o n / P r e v i o u s D i a g r a m " > < C u s t o m C o n t e n t > < ! [ C D A T A [ < S a n d b o x E d i t o r D i a g r a m K e y   i : n i l = " t r u e "   x m l n s = " h t t p : / / s c h e m a s . d a t a c o n t r a c t . o r g / 2 0 0 4 / 0 7 / M i c r o s o f t . A n a l y s i s S e r v i c e s . C o m m o n "   x m l n s : i = " h t t p : / / w w w . w 3 . o r g / 2 0 0 1 / X M L S c h e m a - i n s t a n c e " / > ] ] > < / C u s t o m C o n t e n t > < / G e m i n i > 
</file>

<file path=customXml/item3.xml>��< ? x m l   v e r s i o n = " 1 . 0 "   e n c o d i n g = " U T F - 1 6 " ? > < G e m i n i   x m l n s = " h t t p : / / g e m i n i / w o r k b o o k c u s t o m i z a t i o n / M e t a d a t a R e c o v e r y I n f o r m a t i o n " > < C u s t o m C o n t e n t > < ! [ C D A T A [ < ? x m l   v e r s i o n = " 1 . 0 "   e n c o d i n g = " u t f - 1 6 " ? > < C r e a t e   A l l o w O v e r w r i t e = " t r u e "   x m l n s = " h t t p : / / s c h e m a s . m i c r o s o f t . c o m / a n a l y s i s s e r v i c e s / 2 0 0 3 / e n g i n e " > < O b j e c t D e f i n i t i o n > < D a t a b a s e   x m l n s : x s d = " h t t p : / / w w w . w 3 . o r g / 2 0 0 1 / X M L S c h e m a "   x m l n s : x s i = " h t t p : / / w w w . w 3 . o r g / 2 0 0 1 / X M L S c h e m a - i n s t a n c e "   x m l n s : d d l 2 = " h t t p : / / s c h e m a s . m i c r o s o f t . c o m / a n a l y s i s s e r v i c e s / 2 0 0 3 / e n g i n e / 2 "   x m l n s : d d l 2 _ 2 = " h t t p : / / s c h e m a s . m i c r o s o f t . c o m / a n a l y s i s s e r v i c e s / 2 0 0 3 / e n g i n e / 2 / 2 "   x m l n s : d d l 1 0 0 _ 1 0 0 = " h t t p : / / s c h e m a s . m i c r o s o f t . c o m / a n a l y s i s s e r v i c e s / 2 0 0 8 / e n g i n e / 1 0 0 / 1 0 0 "   x m l n s : d d l 2 0 0 = " h t t p : / / s c h e m a s . m i c r o s o f t . c o m / a n a l y s i s s e r v i c e s / 2 0 1 0 / e n g i n e / 2 0 0 "   x m l n s : d d l 2 0 0 _ 2 0 0 = " h t t p : / / s c h e m a s . m i c r o s o f t . c o m / a n a l y s i s s e r v i c e s / 2 0 1 0 / e n g i n e / 2 0 0 / 2 0 0 "   x m l n s : d d l 3 0 0 = " h t t p : / / s c h e m a s . m i c r o s o f t . c o m / a n a l y s i s s e r v i c e s / 2 0 1 1 / e n g i n e / 3 0 0 "   x m l n s : d d l 3 0 0 _ 3 0 0 = " h t t p : / / s c h e m a s . m i c r o s o f t . c o m / a n a l y s i s s e r v i c e s / 2 0 1 1 / e n g i n e / 3 0 0 / 3 0 0 "   x m l n s : d d l 4 0 0 = " h t t p : / / s c h e m a s . m i c r o s o f t . c o m / a n a l y s i s s e r v i c e s / 2 0 1 2 / e n g i n e / 4 0 0 "   x m l n s : d d l 4 0 0 _ 4 0 0 = " h t t p : / / s c h e m a s . m i c r o s o f t . c o m / a n a l y s i s s e r v i c e s / 2 0 1 2 / e n g i n e / 4 0 0 / 4 0 0 " > < I D > 2 e 7 0 0 5 b f - 1 3 3 8 - 4 6 3 d - a 7 9 0 - 5 0 3 f b 4 c f c 6 3 0 < / I D > < N a m e > M i c r o s o f t _ S Q L S e r v e r _ A n a l y s i s S e r v i c e s < / N a m e > < A n n o t a t i o n s > < A n n o t a t i o n > < N a m e > S a n d b o x V e r s i o n < / N a m e > < V a l u e > S Q L 1 1 _ D e n a l i < / V a l u e > < / A n n o t a t i o n > < / A n n o t a t i o n s > < d d l 2 0 0 : C o m p a t i b i l i t y L e v e l > 1 1 0 0 < / d d l 2 0 0 : C o m p a t i b i l i t y L e v e l > < d d l 2 0 0 _ 2 0 0 : S t o r a g e E n g i n e U s e d > I n M e m o r y < / d d l 2 0 0 _ 2 0 0 : S t o r a g e E n g i n e U s e d > < L a n g u a g e > 1 0 3 1 < / L a n g u a g e > < C u b e s > < C u b e > < I D > M o d e l < / I D > < N a m e > M o d e l < / N a m e > < A n n o t a t i o n s > < A n n o t a t i o n > < N a m e > D e f a u l t M e a s u r e < / N a m e > < V a l u e > _ _ E s   s i n d   k e i n e   M e a s u r e s   d e f i n i e r t . < / V a l u e > < / A n n o t a t i o n > < / A n n o t a t i o n s > < M d x S c r i p t s > < M d x S c r i p t > < I D > M d x S c r i p t < / I D > < N a m e > M d x S c r i p t < / N a m e > < C o m m a n d s > < C o m m a n d > < T e x t > C A L C U L A T E ;    
 C R E A T E   M E M B E R   C U R R E N T C U B E . M e a s u r e s . [ _ _ E s   s i n d   k e i n e   M e a s u r e s   d e f i n i e r t . ]   A S   1 ;    
 A L T E R   C U B E   C U R R E N T C U B E   U P D A T E   D I M E N S I O N   M e a s u r e s ,   D e f a u l t _ M e m b e r   =   [ _ _ E s   s i n d   k e i n e   M e a s u r e s   d e f i n i e r t . ] ;   < / T e x t > < / C o m m a n d > < / C o m m a n d s > < / M d x S c r i p t > < / M d x S c r i p t s > < S t o r a g e M o d e   v a l u e n s = " d d l 2 0 0 _ 2 0 0 " > I n M e m o r y < / S t o r a g e M o d e > < / C u b e > < / C u b e s > < / D a t a b a s e > < / O b j e c t D e f i n i t i o n > < / C r e a t e > ] ] > < / C u s t o m C o n t e n t > < / G e m i n i > 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e22db96-5bf9-4636-8d3d-6fd2954593bd">
      <Terms xmlns="http://schemas.microsoft.com/office/infopath/2007/PartnerControls"/>
    </lcf76f155ced4ddcb4097134ff3c332f>
    <TaxCatchAll xmlns="1dc17f5b-f953-4184-94d4-075baa4574a1" xsi:nil="true"/>
    <_ip_UnifiedCompliancePolicyUIAction xmlns="http://schemas.microsoft.com/sharepoint/v3" xsi:nil="true"/>
    <_ip_UnifiedCompliancePolicyProperties xmlns="http://schemas.microsoft.com/sharepoint/v3" xsi:nil="true"/>
  </documentManagement>
</p:properties>
</file>

<file path=customXml/item5.xml>��< ? x m l   v e r s i o n = " 1 . 0 "   e n c o d i n g = " U T F - 1 6 " ? > < G e m i n i   x m l n s = " h t t p : / / g e m i n i / p i v o t c u s t o m i z a t i o n / S h o w H i d d e n " > < C u s t o m C o n t e n t > < ! [ C D A T A [ T r u e ] ] > < / C u s t o m C o n t e n t > < / G e m i n i > 
</file>

<file path=customXml/item6.xml><?xml version="1.0" encoding="utf-8"?>
<ct:contentTypeSchema xmlns:ct="http://schemas.microsoft.com/office/2006/metadata/contentType" xmlns:ma="http://schemas.microsoft.com/office/2006/metadata/properties/metaAttributes" ct:_="" ma:_="" ma:contentTypeName="Dokument" ma:contentTypeID="0x010100A517E54DA9F67740A0909783E0188329" ma:contentTypeVersion="21" ma:contentTypeDescription="Ein neues Dokument erstellen." ma:contentTypeScope="" ma:versionID="d673f88a2697c122b91293605d7fef94">
  <xsd:schema xmlns:xsd="http://www.w3.org/2001/XMLSchema" xmlns:xs="http://www.w3.org/2001/XMLSchema" xmlns:p="http://schemas.microsoft.com/office/2006/metadata/properties" xmlns:ns1="http://schemas.microsoft.com/sharepoint/v3" xmlns:ns2="8e22db96-5bf9-4636-8d3d-6fd2954593bd" xmlns:ns3="1dc17f5b-f953-4184-94d4-075baa4574a1" targetNamespace="http://schemas.microsoft.com/office/2006/metadata/properties" ma:root="true" ma:fieldsID="a2f4a38289313a7e0d959f9878d32bb1" ns1:_="" ns2:_="" ns3:_="">
    <xsd:import namespace="http://schemas.microsoft.com/sharepoint/v3"/>
    <xsd:import namespace="8e22db96-5bf9-4636-8d3d-6fd2954593bd"/>
    <xsd:import namespace="1dc17f5b-f953-4184-94d4-075baa4574a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Eigenschaften der einheitlichen Compliancerichtlinie" ma:hidden="true" ma:internalName="_ip_UnifiedCompliancePolicyProperties">
      <xsd:simpleType>
        <xsd:restriction base="dms:Note"/>
      </xsd:simpleType>
    </xsd:element>
    <xsd:element name="_ip_UnifiedCompliancePolicyUIAction" ma:index="27" nillable="true" ma:displayName="UI-Aktion der einheitlichen Compliancerichtlini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22db96-5bf9-4636-8d3d-6fd295459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12c2cbef-72e3-4f71-8618-96681d94360a"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c17f5b-f953-4184-94d4-075baa4574a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d460267b-d73c-486d-8906-fd5d6fc98795}" ma:internalName="TaxCatchAll" ma:showField="CatchAllData" ma:web="1dc17f5b-f953-4184-94d4-075baa4574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1 6 " ? > < G e m i n i   x m l n s = " h t t p : / / g e m i n i / w o r k b o o k c u s t o m i z a t i o n / S a n d b o x N o n E m p t y " > < C u s t o m C o n t e n t > < ! [ C D A T A [ 0 ] ] > < / C u s t o m C o n t e n t > < / G e m i n i > 
</file>

<file path=customXml/item8.xml>��< ? x m l   v e r s i o n = " 1 . 0 "   e n c o d i n g = " U T F - 1 6 " ? > < G e m i n i   x m l n s = " h t t p : / / g e m i n i / w o r k b o o k c u s t o m i z a t i o n / I s S a n d b o x E m b e d d e d " > < C u s t o m C o n t e n t > < ! [ C D A T A [ y e s ] ] > < / 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A772846A-81D0-4C3E-8175-9B19D8A05053}">
  <ds:schemaRefs>
    <ds:schemaRef ds:uri="http://gemini/pivotcustomization/TableCountInSandbox"/>
  </ds:schemaRefs>
</ds:datastoreItem>
</file>

<file path=customXml/itemProps10.xml><?xml version="1.0" encoding="utf-8"?>
<ds:datastoreItem xmlns:ds="http://schemas.openxmlformats.org/officeDocument/2006/customXml" ds:itemID="{B4FB483B-21C6-492D-BBA5-81BA9DA2A7FC}">
  <ds:schemaRefs>
    <ds:schemaRef ds:uri="http://gemini/workbookcustomization/PowerPivotVersion"/>
  </ds:schemaRefs>
</ds:datastoreItem>
</file>

<file path=customXml/itemProps11.xml><?xml version="1.0" encoding="utf-8"?>
<ds:datastoreItem xmlns:ds="http://schemas.openxmlformats.org/officeDocument/2006/customXml" ds:itemID="{B913AD44-DA4A-4C76-9848-1B935765D6AC}">
  <ds:schemaRefs>
    <ds:schemaRef ds:uri="http://gemini/pivotcustomization/MeasureGridState"/>
  </ds:schemaRefs>
</ds:datastoreItem>
</file>

<file path=customXml/itemProps12.xml><?xml version="1.0" encoding="utf-8"?>
<ds:datastoreItem xmlns:ds="http://schemas.openxmlformats.org/officeDocument/2006/customXml" ds:itemID="{AA15E37A-456B-408E-88B8-CCEBA92FE8DC}">
  <ds:schemaRefs>
    <ds:schemaRef ds:uri="http://gemini/workbookcustomization/RelationshipAutoDetectionEnabled"/>
  </ds:schemaRefs>
</ds:datastoreItem>
</file>

<file path=customXml/itemProps13.xml><?xml version="1.0" encoding="utf-8"?>
<ds:datastoreItem xmlns:ds="http://schemas.openxmlformats.org/officeDocument/2006/customXml" ds:itemID="{6F6E847E-735E-470E-AB30-4D16240AC528}">
  <ds:schemaRefs>
    <ds:schemaRef ds:uri="http://gemini/pivotcustomization/LinkedTableUpdateMode"/>
  </ds:schemaRefs>
</ds:datastoreItem>
</file>

<file path=customXml/itemProps14.xml><?xml version="1.0" encoding="utf-8"?>
<ds:datastoreItem xmlns:ds="http://schemas.openxmlformats.org/officeDocument/2006/customXml" ds:itemID="{958A05CF-7473-467D-AA27-1209189FB55A}">
  <ds:schemaRefs>
    <ds:schemaRef ds:uri="http://gemini/pivotcustomization/TableOrder"/>
  </ds:schemaRefs>
</ds:datastoreItem>
</file>

<file path=customXml/itemProps15.xml><?xml version="1.0" encoding="utf-8"?>
<ds:datastoreItem xmlns:ds="http://schemas.openxmlformats.org/officeDocument/2006/customXml" ds:itemID="{0962E173-5B69-47E2-B759-E7F37409624C}">
  <ds:schemaRefs>
    <ds:schemaRef ds:uri="http://gemini/workbookcustomization/RelationshipDetectionNeededDictionary"/>
  </ds:schemaRefs>
</ds:datastoreItem>
</file>

<file path=customXml/itemProps16.xml><?xml version="1.0" encoding="utf-8"?>
<ds:datastoreItem xmlns:ds="http://schemas.openxmlformats.org/officeDocument/2006/customXml" ds:itemID="{52BA323A-0610-4C78-8902-F50A7F4F874E}">
  <ds:schemaRefs>
    <ds:schemaRef ds:uri="http://gemini/workbookcustomization/LinkedTables"/>
  </ds:schemaRefs>
</ds:datastoreItem>
</file>

<file path=customXml/itemProps17.xml><?xml version="1.0" encoding="utf-8"?>
<ds:datastoreItem xmlns:ds="http://schemas.openxmlformats.org/officeDocument/2006/customXml" ds:itemID="{3BB85ACD-D040-4973-97AD-68786A24DAA1}">
  <ds:schemaRefs>
    <ds:schemaRef ds:uri="http://gemini/workbookcustomization/ErrorCache"/>
  </ds:schemaRefs>
</ds:datastoreItem>
</file>

<file path=customXml/itemProps18.xml><?xml version="1.0" encoding="utf-8"?>
<ds:datastoreItem xmlns:ds="http://schemas.openxmlformats.org/officeDocument/2006/customXml" ds:itemID="{DAF8A9C7-016B-4D58-A758-45FB0632A962}">
  <ds:schemaRefs>
    <ds:schemaRef ds:uri="http://gemini/workbookcustomization/FieldListRefreshNeededDictionary"/>
  </ds:schemaRefs>
</ds:datastoreItem>
</file>

<file path=customXml/itemProps19.xml><?xml version="1.0" encoding="utf-8"?>
<ds:datastoreItem xmlns:ds="http://schemas.openxmlformats.org/officeDocument/2006/customXml" ds:itemID="{9577D5B5-A725-4408-90E2-2C5EF3A51C92}">
  <ds:schemaRefs>
    <ds:schemaRef ds:uri="http://schemas.microsoft.com/sharepoint/v3/contenttype/forms"/>
  </ds:schemaRefs>
</ds:datastoreItem>
</file>

<file path=customXml/itemProps2.xml><?xml version="1.0" encoding="utf-8"?>
<ds:datastoreItem xmlns:ds="http://schemas.openxmlformats.org/officeDocument/2006/customXml" ds:itemID="{E20B984D-3DE2-435B-8314-8BBFF00F1E42}">
  <ds:schemaRefs>
    <ds:schemaRef ds:uri="http://gemini/pivotcustomization/Diagrams"/>
  </ds:schemaRefs>
</ds:datastoreItem>
</file>

<file path=customXml/itemProps20.xml><?xml version="1.0" encoding="utf-8"?>
<ds:datastoreItem xmlns:ds="http://schemas.openxmlformats.org/officeDocument/2006/customXml" ds:itemID="{B95D6401-8C51-42D9-ADBA-A2E8366F1261}">
  <ds:schemaRefs>
    <ds:schemaRef ds:uri="http://gemini/pivotcustomization/ManualCalcMode"/>
  </ds:schemaRefs>
</ds:datastoreItem>
</file>

<file path=customXml/itemProps21.xml><?xml version="1.0" encoding="utf-8"?>
<ds:datastoreItem xmlns:ds="http://schemas.openxmlformats.org/officeDocument/2006/customXml" ds:itemID="{931B8D98-9E55-4035-9079-CB8B202B22DC}">
  <ds:schemaRefs>
    <ds:schemaRef ds:uri="http://gemini/pivotcustomization/PreviousDiagram"/>
  </ds:schemaRefs>
</ds:datastoreItem>
</file>

<file path=customXml/itemProps3.xml><?xml version="1.0" encoding="utf-8"?>
<ds:datastoreItem xmlns:ds="http://schemas.openxmlformats.org/officeDocument/2006/customXml" ds:itemID="{E7FE2944-D5DE-4686-9EEF-FA0290DDDDEC}">
  <ds:schemaRefs>
    <ds:schemaRef ds:uri="http://gemini/workbookcustomization/MetadataRecoveryInformation"/>
  </ds:schemaRefs>
</ds:datastoreItem>
</file>

<file path=customXml/itemProps4.xml><?xml version="1.0" encoding="utf-8"?>
<ds:datastoreItem xmlns:ds="http://schemas.openxmlformats.org/officeDocument/2006/customXml" ds:itemID="{44DCDE93-C512-4611-9636-CE7867197321}">
  <ds:schemaRefs>
    <ds:schemaRef ds:uri="http://schemas.microsoft.com/office/2006/metadata/properties"/>
    <ds:schemaRef ds:uri="http://schemas.microsoft.com/office/infopath/2007/PartnerControls"/>
    <ds:schemaRef ds:uri="8e22db96-5bf9-4636-8d3d-6fd2954593bd"/>
    <ds:schemaRef ds:uri="1dc17f5b-f953-4184-94d4-075baa4574a1"/>
    <ds:schemaRef ds:uri="http://schemas.microsoft.com/sharepoint/v3"/>
  </ds:schemaRefs>
</ds:datastoreItem>
</file>

<file path=customXml/itemProps5.xml><?xml version="1.0" encoding="utf-8"?>
<ds:datastoreItem xmlns:ds="http://schemas.openxmlformats.org/officeDocument/2006/customXml" ds:itemID="{48EA71AE-0A61-4E74-BF2C-CF641E827CFF}">
  <ds:schemaRefs>
    <ds:schemaRef ds:uri="http://gemini/pivotcustomization/ShowHidden"/>
  </ds:schemaRefs>
</ds:datastoreItem>
</file>

<file path=customXml/itemProps6.xml><?xml version="1.0" encoding="utf-8"?>
<ds:datastoreItem xmlns:ds="http://schemas.openxmlformats.org/officeDocument/2006/customXml" ds:itemID="{8F591CCC-7912-4CB7-BAA4-85AEB85C8A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22db96-5bf9-4636-8d3d-6fd2954593bd"/>
    <ds:schemaRef ds:uri="1dc17f5b-f953-4184-94d4-075baa457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7113347F-60D2-4886-8C22-A5E3F7E51AA8}">
  <ds:schemaRefs>
    <ds:schemaRef ds:uri="http://gemini/workbookcustomization/SandboxNonEmpty"/>
  </ds:schemaRefs>
</ds:datastoreItem>
</file>

<file path=customXml/itemProps8.xml><?xml version="1.0" encoding="utf-8"?>
<ds:datastoreItem xmlns:ds="http://schemas.openxmlformats.org/officeDocument/2006/customXml" ds:itemID="{2E74475E-728E-437A-BE2D-83885C54D32D}">
  <ds:schemaRefs>
    <ds:schemaRef ds:uri="http://gemini/workbookcustomization/IsSandboxEmbedded"/>
  </ds:schemaRefs>
</ds:datastoreItem>
</file>

<file path=customXml/itemProps9.xml><?xml version="1.0" encoding="utf-8"?>
<ds:datastoreItem xmlns:ds="http://schemas.openxmlformats.org/officeDocument/2006/customXml" ds:itemID="{071718BC-1BA9-40D8-BB80-8DDB9393ED5D}">
  <ds:schemaRefs>
    <ds:schemaRef ds:uri="http://gemini/pivotcustomization/ShowImplicitMeasur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Cockpit</vt:lpstr>
      <vt:lpstr>B) General Information</vt:lpstr>
      <vt:lpstr>C) Range of Performance</vt:lpstr>
      <vt:lpstr>I) Languages</vt:lpstr>
      <vt:lpstr>Cockpit!Druckbereich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2026-08-28T09:52:27Z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96 96 1920 1080</vt:lpwstr>
  </property>
  <property fmtid="{D5CDD505-2E9C-101B-9397-08002B2CF9AE}" pid="3" name="ContentTypeId">
    <vt:lpwstr>0x010100A517E54DA9F67740A0909783E0188329</vt:lpwstr>
  </property>
  <property fmtid="{D5CDD505-2E9C-101B-9397-08002B2CF9AE}" pid="4" name="MediaServiceImageTags">
    <vt:lpwstr/>
  </property>
</Properties>
</file>